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025" windowHeight="9585"/>
  </bookViews>
  <sheets>
    <sheet name="л" sheetId="8" r:id="rId1"/>
    <sheet name="Лист1" sheetId="9" r:id="rId2"/>
  </sheets>
  <definedNames>
    <definedName name="_xlnm._FilterDatabase" localSheetId="0" hidden="1">л!$A$4:$K$4</definedName>
  </definedNames>
  <calcPr calcId="145621"/>
</workbook>
</file>

<file path=xl/calcChain.xml><?xml version="1.0" encoding="utf-8"?>
<calcChain xmlns="http://schemas.openxmlformats.org/spreadsheetml/2006/main">
  <c r="K56" i="8" l="1"/>
  <c r="I48" i="8" l="1"/>
  <c r="K55" i="8" l="1"/>
  <c r="I45" i="8" l="1"/>
  <c r="K30" i="8" l="1"/>
  <c r="K31" i="8"/>
  <c r="K32" i="8"/>
  <c r="K33" i="8"/>
  <c r="K34" i="8"/>
  <c r="K35" i="8"/>
  <c r="K36" i="8"/>
  <c r="K37" i="8"/>
  <c r="K38" i="8"/>
  <c r="K39" i="8"/>
  <c r="K40" i="8"/>
  <c r="K41" i="8"/>
  <c r="K43" i="8"/>
  <c r="K44" i="8"/>
  <c r="K46" i="8"/>
  <c r="K47" i="8"/>
  <c r="K49" i="8"/>
  <c r="K50" i="8"/>
  <c r="K51" i="8"/>
  <c r="K52" i="8"/>
  <c r="K53" i="8"/>
  <c r="K54" i="8"/>
  <c r="K29" i="8"/>
  <c r="J54" i="8"/>
  <c r="J53" i="8"/>
  <c r="J48" i="8"/>
  <c r="J45" i="8"/>
  <c r="K45" i="8" s="1"/>
  <c r="J42" i="8"/>
  <c r="K42" i="8" s="1"/>
  <c r="J41" i="8"/>
  <c r="J39" i="8"/>
  <c r="J37" i="8"/>
  <c r="J35" i="8"/>
  <c r="J33" i="8"/>
  <c r="J29" i="8"/>
  <c r="J50" i="8" l="1"/>
  <c r="I24" i="8" l="1"/>
  <c r="J7" i="8" l="1"/>
  <c r="J8" i="8"/>
  <c r="J11" i="8"/>
  <c r="J12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J6" i="8"/>
  <c r="H6" i="8"/>
  <c r="I30" i="8" l="1"/>
  <c r="J49" i="8"/>
  <c r="I51" i="8" l="1"/>
  <c r="I52" i="8" s="1"/>
  <c r="J56" i="8" l="1"/>
</calcChain>
</file>

<file path=xl/sharedStrings.xml><?xml version="1.0" encoding="utf-8"?>
<sst xmlns="http://schemas.openxmlformats.org/spreadsheetml/2006/main" count="207" uniqueCount="28">
  <si>
    <t>№ п/п</t>
  </si>
  <si>
    <t xml:space="preserve">Муниципальное образование </t>
  </si>
  <si>
    <t>Город/Населенный пункт</t>
  </si>
  <si>
    <t>Район</t>
  </si>
  <si>
    <t xml:space="preserve"> Количество и мощность трансформаторов, кВА</t>
  </si>
  <si>
    <t>Объем  свободной мощности по ТП</t>
  </si>
  <si>
    <t>Нижний Новгород</t>
  </si>
  <si>
    <t>2х1000</t>
  </si>
  <si>
    <t>2х630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</si>
  <si>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</si>
  <si>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</si>
  <si>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</si>
  <si>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</si>
  <si>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2х400</t>
  </si>
  <si>
    <t>2х250</t>
  </si>
  <si>
    <t>400  630</t>
  </si>
  <si>
    <t>400  250</t>
  </si>
  <si>
    <t>Ленинский</t>
  </si>
  <si>
    <t>Итого:</t>
  </si>
  <si>
    <t>Текущий резерв мощности с учетом присоединенных потребителей, кВт</t>
  </si>
  <si>
    <t>Главный инженер</t>
  </si>
  <si>
    <t>И.Н. Козлов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</si>
  <si>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</si>
  <si>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</si>
  <si>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</si>
  <si>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</si>
  <si>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</si>
  <si>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30.09.2016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</si>
</sst>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4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5" fontId="4" fillId="0" borderId="1" xfId="6" applyNumberFormat="1" applyFont="1" applyFill="1" applyBorder="1" applyAlignment="1">
      <alignment horizontal="center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9" fillId="0" borderId="1" xfId="6" applyFont="1" applyFill="1" applyBorder="1" applyAlignment="1">
      <alignment horizontal="center"/>
    </xf>
    <xf numFmtId="165" fontId="9" fillId="0" borderId="1" xfId="6" applyNumberFormat="1" applyFont="1" applyFill="1" applyBorder="1" applyAlignment="1">
      <alignment horizontal="center"/>
    </xf>
    <xf numFmtId="166" fontId="13" fillId="0" borderId="1" xfId="2" applyNumberFormat="1" applyFont="1" applyFill="1" applyBorder="1" applyAlignment="1">
      <alignment horizontal="center" wrapText="1"/>
    </xf>
    <xf numFmtId="165" fontId="13" fillId="0" borderId="1" xfId="2" applyNumberFormat="1" applyFont="1" applyFill="1" applyBorder="1" applyAlignment="1">
      <alignment horizontal="center" wrapText="1"/>
    </xf>
    <xf numFmtId="165" fontId="9" fillId="0" borderId="2" xfId="6" applyNumberFormat="1" applyFont="1" applyFill="1" applyBorder="1" applyAlignment="1">
      <alignment horizontal="center"/>
    </xf>
    <xf numFmtId="0" fontId="0" fillId="0" borderId="1" xfId="0" applyBorder="1"/>
    <xf numFmtId="166" fontId="13" fillId="0" borderId="1" xfId="2" applyNumberFormat="1" applyFont="1" applyFill="1" applyBorder="1" applyAlignment="1">
      <alignment horizontal="center" vertical="top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view="pageBreakPreview" topLeftCell="A43" zoomScale="71" zoomScaleNormal="35" zoomScaleSheetLayoutView="71" workbookViewId="0">
      <selection activeCell="A60" sqref="A60:K60"/>
    </sheetView>
  </sheetViews>
  <sheetFormatPr defaultRowHeight="12.75" x14ac:dyDescent="0.2"/>
  <cols>
    <col min="1" max="1" width="7.5703125" customWidth="1"/>
    <col min="2" max="2" width="22.140625" customWidth="1"/>
    <col min="3" max="3" width="20.5703125" customWidth="1"/>
    <col min="4" max="4" width="20" customWidth="1"/>
    <col min="5" max="5" width="20.140625" customWidth="1"/>
    <col min="6" max="6" width="19.42578125" customWidth="1"/>
    <col min="7" max="7" width="8.140625" hidden="1" customWidth="1"/>
    <col min="8" max="8" width="17.85546875" customWidth="1"/>
    <col min="9" max="9" width="8.5703125" hidden="1" customWidth="1"/>
    <col min="10" max="10" width="5.85546875" hidden="1" customWidth="1"/>
    <col min="11" max="11" width="26.5703125" customWidth="1"/>
  </cols>
  <sheetData>
    <row r="1" spans="1:1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53.1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81.95" customHeight="1" x14ac:dyDescent="0.2">
      <c r="A3" s="25" t="s">
        <v>0</v>
      </c>
      <c r="B3" s="26" t="s">
        <v>1</v>
      </c>
      <c r="C3" s="26" t="s">
        <v>2</v>
      </c>
      <c r="D3" s="26" t="s">
        <v>3</v>
      </c>
      <c r="E3" s="26" t="s">
        <v>23</v>
      </c>
      <c r="F3" s="26" t="s">
        <v>9</v>
      </c>
      <c r="G3" s="26" t="s">
        <v>4</v>
      </c>
      <c r="H3" s="26" t="s">
        <v>10</v>
      </c>
      <c r="I3" s="1"/>
      <c r="J3" s="3" t="s">
        <v>19</v>
      </c>
      <c r="K3" s="3" t="s">
        <v>26</v>
      </c>
    </row>
    <row r="4" spans="1:11" ht="15" customHeight="1" x14ac:dyDescent="0.2">
      <c r="A4" s="9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0">
        <v>5</v>
      </c>
      <c r="H4" s="10">
        <v>7</v>
      </c>
      <c r="I4" s="10">
        <v>5</v>
      </c>
      <c r="J4" s="10">
        <v>5</v>
      </c>
      <c r="K4" s="10">
        <v>8</v>
      </c>
    </row>
    <row r="5" spans="1:11" ht="15" hidden="1" customHeight="1" x14ac:dyDescent="0.2">
      <c r="A5" s="24" t="s">
        <v>22</v>
      </c>
      <c r="B5" s="9"/>
      <c r="C5" s="9"/>
      <c r="D5" s="9"/>
      <c r="E5" s="10"/>
      <c r="F5" s="11"/>
      <c r="G5" s="11"/>
      <c r="H5" s="10"/>
      <c r="I5" s="10"/>
      <c r="J5" s="9"/>
      <c r="K5" s="9"/>
    </row>
    <row r="6" spans="1:11" ht="15" hidden="1" customHeight="1" x14ac:dyDescent="0.25">
      <c r="A6" s="15">
        <v>1</v>
      </c>
      <c r="B6" s="16" t="s">
        <v>6</v>
      </c>
      <c r="C6" s="16" t="s">
        <v>6</v>
      </c>
      <c r="D6" s="16" t="s">
        <v>12</v>
      </c>
      <c r="E6" s="10">
        <v>2</v>
      </c>
      <c r="F6" s="11">
        <v>6</v>
      </c>
      <c r="G6" s="11"/>
      <c r="H6" s="10">
        <f>12015/2</f>
        <v>6007.5</v>
      </c>
      <c r="I6" s="10">
        <v>3600</v>
      </c>
      <c r="J6" s="10">
        <f>H6*0.93-I6</f>
        <v>1986.9750000000004</v>
      </c>
      <c r="K6" s="9">
        <v>0</v>
      </c>
    </row>
    <row r="7" spans="1:11" ht="15" hidden="1" customHeight="1" x14ac:dyDescent="0.25">
      <c r="A7" s="15">
        <v>2</v>
      </c>
      <c r="B7" s="16" t="s">
        <v>6</v>
      </c>
      <c r="C7" s="16" t="s">
        <v>6</v>
      </c>
      <c r="D7" s="16" t="s">
        <v>12</v>
      </c>
      <c r="E7" s="10">
        <v>4</v>
      </c>
      <c r="F7" s="11">
        <v>6</v>
      </c>
      <c r="G7" s="11"/>
      <c r="H7" s="10">
        <v>8712.5</v>
      </c>
      <c r="I7" s="10">
        <v>4000</v>
      </c>
      <c r="J7" s="10">
        <f t="shared" ref="J7:J26" si="0">H7*0.93-I7</f>
        <v>4102.625</v>
      </c>
      <c r="K7" s="9">
        <v>0</v>
      </c>
    </row>
    <row r="8" spans="1:11" ht="15" hidden="1" customHeight="1" x14ac:dyDescent="0.25">
      <c r="A8" s="15">
        <v>3</v>
      </c>
      <c r="B8" s="16" t="s">
        <v>6</v>
      </c>
      <c r="C8" s="16" t="s">
        <v>6</v>
      </c>
      <c r="D8" s="16" t="s">
        <v>12</v>
      </c>
      <c r="E8" s="10">
        <v>5</v>
      </c>
      <c r="F8" s="11">
        <v>6</v>
      </c>
      <c r="G8" s="11"/>
      <c r="H8" s="10">
        <v>5755</v>
      </c>
      <c r="I8" s="10">
        <v>4000</v>
      </c>
      <c r="J8" s="10">
        <f t="shared" si="0"/>
        <v>1352.1500000000005</v>
      </c>
      <c r="K8" s="9">
        <v>0</v>
      </c>
    </row>
    <row r="9" spans="1:11" ht="15" hidden="1" customHeight="1" x14ac:dyDescent="0.25">
      <c r="A9" s="15">
        <v>4</v>
      </c>
      <c r="B9" s="16" t="s">
        <v>6</v>
      </c>
      <c r="C9" s="16" t="s">
        <v>6</v>
      </c>
      <c r="D9" s="16" t="s">
        <v>12</v>
      </c>
      <c r="E9" s="10">
        <v>6</v>
      </c>
      <c r="F9" s="11">
        <v>6</v>
      </c>
      <c r="G9" s="11"/>
      <c r="H9" s="10">
        <v>4220</v>
      </c>
      <c r="I9" s="10">
        <v>4500</v>
      </c>
      <c r="J9" s="10">
        <v>0</v>
      </c>
      <c r="K9" s="9">
        <v>0</v>
      </c>
    </row>
    <row r="10" spans="1:11" ht="15" hidden="1" customHeight="1" x14ac:dyDescent="0.25">
      <c r="A10" s="15">
        <v>5</v>
      </c>
      <c r="B10" s="16" t="s">
        <v>6</v>
      </c>
      <c r="C10" s="16" t="s">
        <v>6</v>
      </c>
      <c r="D10" s="16" t="s">
        <v>12</v>
      </c>
      <c r="E10" s="10">
        <v>7</v>
      </c>
      <c r="F10" s="11">
        <v>6</v>
      </c>
      <c r="G10" s="11"/>
      <c r="H10" s="10">
        <v>3220</v>
      </c>
      <c r="I10" s="10">
        <v>4000</v>
      </c>
      <c r="J10" s="10">
        <v>0</v>
      </c>
      <c r="K10" s="9">
        <v>0</v>
      </c>
    </row>
    <row r="11" spans="1:11" ht="15" hidden="1" customHeight="1" x14ac:dyDescent="0.25">
      <c r="A11" s="15">
        <v>6</v>
      </c>
      <c r="B11" s="16" t="s">
        <v>6</v>
      </c>
      <c r="C11" s="16" t="s">
        <v>6</v>
      </c>
      <c r="D11" s="16" t="s">
        <v>12</v>
      </c>
      <c r="E11" s="10">
        <v>8</v>
      </c>
      <c r="F11" s="11">
        <v>6</v>
      </c>
      <c r="G11" s="11"/>
      <c r="H11" s="10">
        <v>9157.5</v>
      </c>
      <c r="I11" s="10">
        <v>6889.5</v>
      </c>
      <c r="J11" s="10">
        <f t="shared" si="0"/>
        <v>1626.9750000000004</v>
      </c>
      <c r="K11" s="9">
        <v>0</v>
      </c>
    </row>
    <row r="12" spans="1:11" ht="15" hidden="1" customHeight="1" x14ac:dyDescent="0.25">
      <c r="A12" s="15">
        <v>7</v>
      </c>
      <c r="B12" s="16" t="s">
        <v>6</v>
      </c>
      <c r="C12" s="16" t="s">
        <v>6</v>
      </c>
      <c r="D12" s="16" t="s">
        <v>12</v>
      </c>
      <c r="E12" s="10">
        <v>9</v>
      </c>
      <c r="F12" s="11">
        <v>6</v>
      </c>
      <c r="G12" s="11"/>
      <c r="H12" s="10">
        <v>3212.5</v>
      </c>
      <c r="I12" s="10">
        <v>2700</v>
      </c>
      <c r="J12" s="10">
        <f t="shared" si="0"/>
        <v>287.625</v>
      </c>
      <c r="K12" s="9">
        <v>0</v>
      </c>
    </row>
    <row r="13" spans="1:11" ht="15" hidden="1" customHeight="1" x14ac:dyDescent="0.25">
      <c r="A13" s="15">
        <v>8</v>
      </c>
      <c r="B13" s="16" t="s">
        <v>6</v>
      </c>
      <c r="C13" s="16" t="s">
        <v>6</v>
      </c>
      <c r="D13" s="16" t="s">
        <v>12</v>
      </c>
      <c r="E13" s="10">
        <v>10</v>
      </c>
      <c r="F13" s="11">
        <v>6</v>
      </c>
      <c r="G13" s="11"/>
      <c r="H13" s="10">
        <v>6067.5</v>
      </c>
      <c r="I13" s="10">
        <v>4224</v>
      </c>
      <c r="J13" s="10">
        <f t="shared" si="0"/>
        <v>1418.7750000000005</v>
      </c>
      <c r="K13" s="9">
        <v>0</v>
      </c>
    </row>
    <row r="14" spans="1:11" ht="15" hidden="1" customHeight="1" x14ac:dyDescent="0.25">
      <c r="A14" s="15">
        <v>9</v>
      </c>
      <c r="B14" s="16" t="s">
        <v>6</v>
      </c>
      <c r="C14" s="16" t="s">
        <v>6</v>
      </c>
      <c r="D14" s="16" t="s">
        <v>12</v>
      </c>
      <c r="E14" s="10">
        <v>12</v>
      </c>
      <c r="F14" s="11">
        <v>6</v>
      </c>
      <c r="G14" s="11"/>
      <c r="H14" s="10">
        <v>3635</v>
      </c>
      <c r="I14" s="10">
        <v>3530</v>
      </c>
      <c r="J14" s="10">
        <v>0</v>
      </c>
      <c r="K14" s="9">
        <v>0</v>
      </c>
    </row>
    <row r="15" spans="1:11" ht="15" hidden="1" customHeight="1" x14ac:dyDescent="0.25">
      <c r="A15" s="15">
        <v>10</v>
      </c>
      <c r="B15" s="16" t="s">
        <v>6</v>
      </c>
      <c r="C15" s="16" t="s">
        <v>6</v>
      </c>
      <c r="D15" s="16" t="s">
        <v>12</v>
      </c>
      <c r="E15" s="10">
        <v>13</v>
      </c>
      <c r="F15" s="11">
        <v>6</v>
      </c>
      <c r="G15" s="11"/>
      <c r="H15" s="10">
        <v>8725</v>
      </c>
      <c r="I15" s="10">
        <v>6000</v>
      </c>
      <c r="J15" s="10">
        <f t="shared" si="0"/>
        <v>2114.25</v>
      </c>
      <c r="K15" s="9">
        <v>0</v>
      </c>
    </row>
    <row r="16" spans="1:11" ht="15" hidden="1" customHeight="1" x14ac:dyDescent="0.25">
      <c r="A16" s="15">
        <v>11</v>
      </c>
      <c r="B16" s="16" t="s">
        <v>6</v>
      </c>
      <c r="C16" s="16" t="s">
        <v>6</v>
      </c>
      <c r="D16" s="16" t="s">
        <v>12</v>
      </c>
      <c r="E16" s="10">
        <v>14</v>
      </c>
      <c r="F16" s="11">
        <v>6</v>
      </c>
      <c r="G16" s="11"/>
      <c r="H16" s="10">
        <v>6335</v>
      </c>
      <c r="I16" s="10">
        <v>4000</v>
      </c>
      <c r="J16" s="10">
        <f t="shared" si="0"/>
        <v>1891.5500000000002</v>
      </c>
      <c r="K16" s="9">
        <v>0</v>
      </c>
    </row>
    <row r="17" spans="1:11" ht="15" hidden="1" customHeight="1" x14ac:dyDescent="0.25">
      <c r="A17" s="15">
        <v>12</v>
      </c>
      <c r="B17" s="16" t="s">
        <v>6</v>
      </c>
      <c r="C17" s="16" t="s">
        <v>6</v>
      </c>
      <c r="D17" s="16" t="s">
        <v>12</v>
      </c>
      <c r="E17" s="10">
        <v>15</v>
      </c>
      <c r="F17" s="11">
        <v>6</v>
      </c>
      <c r="G17" s="11"/>
      <c r="H17" s="10">
        <v>5875</v>
      </c>
      <c r="I17" s="10">
        <v>5400</v>
      </c>
      <c r="J17" s="10">
        <f t="shared" si="0"/>
        <v>63.75</v>
      </c>
      <c r="K17" s="9">
        <v>0</v>
      </c>
    </row>
    <row r="18" spans="1:11" ht="15" hidden="1" customHeight="1" x14ac:dyDescent="0.25">
      <c r="A18" s="15">
        <v>13</v>
      </c>
      <c r="B18" s="16" t="s">
        <v>6</v>
      </c>
      <c r="C18" s="16" t="s">
        <v>6</v>
      </c>
      <c r="D18" s="16" t="s">
        <v>12</v>
      </c>
      <c r="E18" s="10">
        <v>17</v>
      </c>
      <c r="F18" s="11">
        <v>10</v>
      </c>
      <c r="G18" s="11"/>
      <c r="H18" s="10">
        <v>2500</v>
      </c>
      <c r="I18" s="10">
        <v>2000</v>
      </c>
      <c r="J18" s="10">
        <f t="shared" si="0"/>
        <v>325</v>
      </c>
      <c r="K18" s="9">
        <v>0</v>
      </c>
    </row>
    <row r="19" spans="1:11" ht="15" hidden="1" customHeight="1" x14ac:dyDescent="0.25">
      <c r="A19" s="15">
        <v>14</v>
      </c>
      <c r="B19" s="16" t="s">
        <v>6</v>
      </c>
      <c r="C19" s="16" t="s">
        <v>6</v>
      </c>
      <c r="D19" s="16" t="s">
        <v>12</v>
      </c>
      <c r="E19" s="10">
        <v>18</v>
      </c>
      <c r="F19" s="11">
        <v>6</v>
      </c>
      <c r="G19" s="11"/>
      <c r="H19" s="10">
        <v>5655</v>
      </c>
      <c r="I19" s="10">
        <v>4000</v>
      </c>
      <c r="J19" s="10">
        <f t="shared" si="0"/>
        <v>1259.1500000000005</v>
      </c>
      <c r="K19" s="9">
        <v>0</v>
      </c>
    </row>
    <row r="20" spans="1:11" ht="15" hidden="1" customHeight="1" x14ac:dyDescent="0.25">
      <c r="A20" s="15">
        <v>15</v>
      </c>
      <c r="B20" s="16" t="s">
        <v>6</v>
      </c>
      <c r="C20" s="16" t="s">
        <v>6</v>
      </c>
      <c r="D20" s="16" t="s">
        <v>12</v>
      </c>
      <c r="E20" s="10">
        <v>19</v>
      </c>
      <c r="F20" s="11">
        <v>6</v>
      </c>
      <c r="G20" s="11"/>
      <c r="H20" s="10">
        <v>4190</v>
      </c>
      <c r="I20" s="10">
        <v>3700</v>
      </c>
      <c r="J20" s="10">
        <f t="shared" si="0"/>
        <v>196.70000000000027</v>
      </c>
      <c r="K20" s="9">
        <v>0</v>
      </c>
    </row>
    <row r="21" spans="1:11" ht="15" hidden="1" customHeight="1" x14ac:dyDescent="0.25">
      <c r="A21" s="15">
        <v>16</v>
      </c>
      <c r="B21" s="16" t="s">
        <v>6</v>
      </c>
      <c r="C21" s="16" t="s">
        <v>6</v>
      </c>
      <c r="D21" s="16" t="s">
        <v>12</v>
      </c>
      <c r="E21" s="10">
        <v>20</v>
      </c>
      <c r="F21" s="11">
        <v>6</v>
      </c>
      <c r="G21" s="11"/>
      <c r="H21" s="10">
        <v>7662.5</v>
      </c>
      <c r="I21" s="10">
        <v>3200</v>
      </c>
      <c r="J21" s="10">
        <f t="shared" si="0"/>
        <v>3926.125</v>
      </c>
      <c r="K21" s="9">
        <v>0</v>
      </c>
    </row>
    <row r="22" spans="1:11" ht="15" hidden="1" customHeight="1" x14ac:dyDescent="0.25">
      <c r="A22" s="15">
        <v>17</v>
      </c>
      <c r="B22" s="16" t="s">
        <v>6</v>
      </c>
      <c r="C22" s="16" t="s">
        <v>6</v>
      </c>
      <c r="D22" s="16" t="s">
        <v>12</v>
      </c>
      <c r="E22" s="10">
        <v>22</v>
      </c>
      <c r="F22" s="11">
        <v>6</v>
      </c>
      <c r="G22" s="11"/>
      <c r="H22" s="10">
        <v>4210</v>
      </c>
      <c r="I22" s="10">
        <v>2900</v>
      </c>
      <c r="J22" s="10">
        <f t="shared" si="0"/>
        <v>1015.3000000000002</v>
      </c>
      <c r="K22" s="9">
        <v>0</v>
      </c>
    </row>
    <row r="23" spans="1:11" ht="15" hidden="1" customHeight="1" x14ac:dyDescent="0.25">
      <c r="A23" s="15">
        <v>18</v>
      </c>
      <c r="B23" s="16" t="s">
        <v>6</v>
      </c>
      <c r="C23" s="16" t="s">
        <v>6</v>
      </c>
      <c r="D23" s="16" t="s">
        <v>12</v>
      </c>
      <c r="E23" s="10">
        <v>24</v>
      </c>
      <c r="F23" s="11">
        <v>6</v>
      </c>
      <c r="G23" s="11"/>
      <c r="H23" s="10">
        <v>7410</v>
      </c>
      <c r="I23" s="10">
        <v>4000</v>
      </c>
      <c r="J23" s="10">
        <f t="shared" si="0"/>
        <v>2891.3</v>
      </c>
      <c r="K23" s="9">
        <v>0</v>
      </c>
    </row>
    <row r="24" spans="1:11" ht="15" hidden="1" customHeight="1" x14ac:dyDescent="0.25">
      <c r="A24" s="15">
        <v>19</v>
      </c>
      <c r="B24" s="16" t="s">
        <v>6</v>
      </c>
      <c r="C24" s="16" t="s">
        <v>6</v>
      </c>
      <c r="D24" s="16" t="s">
        <v>12</v>
      </c>
      <c r="E24" s="10">
        <v>25</v>
      </c>
      <c r="F24" s="11">
        <v>6</v>
      </c>
      <c r="G24" s="11"/>
      <c r="H24" s="10">
        <v>3450</v>
      </c>
      <c r="I24" s="10">
        <f>1400+1600</f>
        <v>3000</v>
      </c>
      <c r="J24" s="10">
        <f t="shared" si="0"/>
        <v>208.5</v>
      </c>
      <c r="K24" s="9">
        <v>0</v>
      </c>
    </row>
    <row r="25" spans="1:11" ht="15" hidden="1" customHeight="1" x14ac:dyDescent="0.25">
      <c r="A25" s="15">
        <v>20</v>
      </c>
      <c r="B25" s="16" t="s">
        <v>6</v>
      </c>
      <c r="C25" s="16" t="s">
        <v>6</v>
      </c>
      <c r="D25" s="16" t="s">
        <v>12</v>
      </c>
      <c r="E25" s="10">
        <v>26</v>
      </c>
      <c r="F25" s="11">
        <v>6</v>
      </c>
      <c r="G25" s="11"/>
      <c r="H25" s="10">
        <v>4230</v>
      </c>
      <c r="I25" s="10">
        <v>3000</v>
      </c>
      <c r="J25" s="10">
        <f t="shared" si="0"/>
        <v>933.90000000000009</v>
      </c>
      <c r="K25" s="9">
        <v>0</v>
      </c>
    </row>
    <row r="26" spans="1:11" ht="15" hidden="1" customHeight="1" x14ac:dyDescent="0.25">
      <c r="A26" s="15">
        <v>21</v>
      </c>
      <c r="B26" s="16" t="s">
        <v>6</v>
      </c>
      <c r="C26" s="16" t="s">
        <v>6</v>
      </c>
      <c r="D26" s="16" t="s">
        <v>12</v>
      </c>
      <c r="E26" s="10">
        <v>27</v>
      </c>
      <c r="F26" s="11">
        <v>6</v>
      </c>
      <c r="G26" s="11"/>
      <c r="H26" s="10">
        <v>3815</v>
      </c>
      <c r="I26" s="10">
        <v>3300</v>
      </c>
      <c r="J26" s="10">
        <f t="shared" si="0"/>
        <v>247.95000000000027</v>
      </c>
      <c r="K26" s="9">
        <v>0</v>
      </c>
    </row>
    <row r="27" spans="1:11" ht="15" hidden="1" customHeight="1" x14ac:dyDescent="0.25">
      <c r="A27" s="15">
        <v>22</v>
      </c>
      <c r="B27" s="16" t="s">
        <v>6</v>
      </c>
      <c r="C27" s="16" t="s">
        <v>6</v>
      </c>
      <c r="D27" s="16" t="s">
        <v>12</v>
      </c>
      <c r="E27" s="10">
        <v>112</v>
      </c>
      <c r="F27" s="11">
        <v>6</v>
      </c>
      <c r="G27" s="11"/>
      <c r="H27" s="10">
        <v>2710</v>
      </c>
      <c r="I27" s="10">
        <v>3100</v>
      </c>
      <c r="J27" s="10">
        <v>0</v>
      </c>
      <c r="K27" s="9">
        <v>0</v>
      </c>
    </row>
    <row r="28" spans="1:11" x14ac:dyDescent="0.2">
      <c r="A28" s="12" t="s">
        <v>5</v>
      </c>
      <c r="B28" s="5"/>
      <c r="C28" s="5"/>
      <c r="D28" s="4"/>
      <c r="E28" s="2"/>
      <c r="F28" s="2"/>
      <c r="G28" s="6"/>
      <c r="H28" s="8"/>
      <c r="I28" s="8"/>
      <c r="J28" s="7"/>
      <c r="K28" s="7"/>
    </row>
    <row r="29" spans="1:11" ht="15.75" x14ac:dyDescent="0.25">
      <c r="A29" s="15">
        <v>1</v>
      </c>
      <c r="B29" s="16" t="s">
        <v>6</v>
      </c>
      <c r="C29" s="16" t="s">
        <v>6</v>
      </c>
      <c r="D29" s="16" t="s">
        <v>12</v>
      </c>
      <c r="E29" s="17">
        <v>21</v>
      </c>
      <c r="F29" s="17" t="s">
        <v>11</v>
      </c>
      <c r="G29" s="18" t="s">
        <v>8</v>
      </c>
      <c r="H29" s="20">
        <v>630</v>
      </c>
      <c r="I29" s="19">
        <v>264.8</v>
      </c>
      <c r="J29" s="20">
        <f>H29*0.94-I29</f>
        <v>327.39999999999992</v>
      </c>
      <c r="K29" s="18">
        <f>J29/0.94</f>
        <v>348.29787234042544</v>
      </c>
    </row>
    <row r="30" spans="1:11" ht="15.75" x14ac:dyDescent="0.25">
      <c r="A30" s="15">
        <v>2</v>
      </c>
      <c r="B30" s="16" t="s">
        <v>6</v>
      </c>
      <c r="C30" s="16" t="s">
        <v>6</v>
      </c>
      <c r="D30" s="16" t="s">
        <v>12</v>
      </c>
      <c r="E30" s="17">
        <v>785</v>
      </c>
      <c r="F30" s="17" t="s">
        <v>11</v>
      </c>
      <c r="G30" s="18" t="s">
        <v>13</v>
      </c>
      <c r="H30" s="20">
        <v>400</v>
      </c>
      <c r="I30" s="19">
        <f>494+70</f>
        <v>564</v>
      </c>
      <c r="J30" s="20">
        <v>0</v>
      </c>
      <c r="K30" s="18">
        <f t="shared" ref="K30:K54" si="1">J30/0.94</f>
        <v>0</v>
      </c>
    </row>
    <row r="31" spans="1:11" ht="15.75" x14ac:dyDescent="0.25">
      <c r="A31" s="15">
        <v>3</v>
      </c>
      <c r="B31" s="16" t="s">
        <v>6</v>
      </c>
      <c r="C31" s="16" t="s">
        <v>6</v>
      </c>
      <c r="D31" s="16" t="s">
        <v>12</v>
      </c>
      <c r="E31" s="17">
        <v>127</v>
      </c>
      <c r="F31" s="17" t="s">
        <v>11</v>
      </c>
      <c r="G31" s="18" t="s">
        <v>7</v>
      </c>
      <c r="H31" s="20">
        <v>1000</v>
      </c>
      <c r="I31" s="19">
        <v>1250</v>
      </c>
      <c r="J31" s="20">
        <v>0</v>
      </c>
      <c r="K31" s="18">
        <f t="shared" si="1"/>
        <v>0</v>
      </c>
    </row>
    <row r="32" spans="1:11" ht="15.75" x14ac:dyDescent="0.25">
      <c r="A32" s="15">
        <v>4</v>
      </c>
      <c r="B32" s="16" t="s">
        <v>6</v>
      </c>
      <c r="C32" s="16" t="s">
        <v>6</v>
      </c>
      <c r="D32" s="16" t="s">
        <v>12</v>
      </c>
      <c r="E32" s="17">
        <v>134</v>
      </c>
      <c r="F32" s="17" t="s">
        <v>11</v>
      </c>
      <c r="G32" s="18" t="s">
        <v>16</v>
      </c>
      <c r="H32" s="20">
        <v>250</v>
      </c>
      <c r="I32" s="19">
        <v>308.2</v>
      </c>
      <c r="J32" s="20">
        <v>0</v>
      </c>
      <c r="K32" s="18">
        <f t="shared" si="1"/>
        <v>0</v>
      </c>
    </row>
    <row r="33" spans="1:11" ht="15.75" x14ac:dyDescent="0.25">
      <c r="A33" s="15">
        <v>5</v>
      </c>
      <c r="B33" s="16" t="s">
        <v>6</v>
      </c>
      <c r="C33" s="16" t="s">
        <v>6</v>
      </c>
      <c r="D33" s="16" t="s">
        <v>12</v>
      </c>
      <c r="E33" s="17">
        <v>237</v>
      </c>
      <c r="F33" s="17" t="s">
        <v>11</v>
      </c>
      <c r="G33" s="18" t="s">
        <v>8</v>
      </c>
      <c r="H33" s="20">
        <v>630</v>
      </c>
      <c r="I33" s="19">
        <v>380.85</v>
      </c>
      <c r="J33" s="20">
        <f>H33*0.94-I33</f>
        <v>211.34999999999991</v>
      </c>
      <c r="K33" s="18">
        <f t="shared" si="1"/>
        <v>224.8404255319148</v>
      </c>
    </row>
    <row r="34" spans="1:11" ht="15.75" x14ac:dyDescent="0.25">
      <c r="A34" s="15">
        <v>6</v>
      </c>
      <c r="B34" s="16" t="s">
        <v>6</v>
      </c>
      <c r="C34" s="16" t="s">
        <v>6</v>
      </c>
      <c r="D34" s="16" t="s">
        <v>12</v>
      </c>
      <c r="E34" s="17">
        <v>264</v>
      </c>
      <c r="F34" s="17" t="s">
        <v>11</v>
      </c>
      <c r="G34" s="18">
        <v>630</v>
      </c>
      <c r="H34" s="20">
        <v>630</v>
      </c>
      <c r="I34" s="19"/>
      <c r="J34" s="20">
        <v>0</v>
      </c>
      <c r="K34" s="18">
        <f t="shared" si="1"/>
        <v>0</v>
      </c>
    </row>
    <row r="35" spans="1:11" ht="15.75" x14ac:dyDescent="0.25">
      <c r="A35" s="15">
        <v>7</v>
      </c>
      <c r="B35" s="16" t="s">
        <v>6</v>
      </c>
      <c r="C35" s="16" t="s">
        <v>6</v>
      </c>
      <c r="D35" s="16" t="s">
        <v>12</v>
      </c>
      <c r="E35" s="17">
        <v>266</v>
      </c>
      <c r="F35" s="17" t="s">
        <v>11</v>
      </c>
      <c r="G35" s="18">
        <v>400</v>
      </c>
      <c r="H35" s="20">
        <v>400</v>
      </c>
      <c r="I35" s="19">
        <v>104</v>
      </c>
      <c r="J35" s="20">
        <f>H35*0.9*0.94-I35</f>
        <v>234.39999999999998</v>
      </c>
      <c r="K35" s="18">
        <f t="shared" si="1"/>
        <v>249.36170212765956</v>
      </c>
    </row>
    <row r="36" spans="1:11" ht="15.75" x14ac:dyDescent="0.25">
      <c r="A36" s="15">
        <v>8</v>
      </c>
      <c r="B36" s="16" t="s">
        <v>6</v>
      </c>
      <c r="C36" s="16" t="s">
        <v>6</v>
      </c>
      <c r="D36" s="16" t="s">
        <v>12</v>
      </c>
      <c r="E36" s="17">
        <v>338</v>
      </c>
      <c r="F36" s="17" t="s">
        <v>11</v>
      </c>
      <c r="G36" s="18" t="s">
        <v>13</v>
      </c>
      <c r="H36" s="20">
        <v>400</v>
      </c>
      <c r="I36" s="19">
        <v>434</v>
      </c>
      <c r="J36" s="20">
        <v>0</v>
      </c>
      <c r="K36" s="18">
        <f t="shared" si="1"/>
        <v>0</v>
      </c>
    </row>
    <row r="37" spans="1:11" ht="15.75" x14ac:dyDescent="0.25">
      <c r="A37" s="15">
        <v>9</v>
      </c>
      <c r="B37" s="16" t="s">
        <v>6</v>
      </c>
      <c r="C37" s="16" t="s">
        <v>6</v>
      </c>
      <c r="D37" s="16" t="s">
        <v>12</v>
      </c>
      <c r="E37" s="17">
        <v>361</v>
      </c>
      <c r="F37" s="17" t="s">
        <v>11</v>
      </c>
      <c r="G37" s="18" t="s">
        <v>13</v>
      </c>
      <c r="H37" s="20">
        <v>400</v>
      </c>
      <c r="I37" s="19">
        <v>224</v>
      </c>
      <c r="J37" s="20">
        <f>H37*0.9*0.94-I37</f>
        <v>114.39999999999998</v>
      </c>
      <c r="K37" s="18">
        <f t="shared" si="1"/>
        <v>121.70212765957444</v>
      </c>
    </row>
    <row r="38" spans="1:11" ht="15.75" x14ac:dyDescent="0.25">
      <c r="A38" s="15">
        <v>10</v>
      </c>
      <c r="B38" s="16" t="s">
        <v>6</v>
      </c>
      <c r="C38" s="16" t="s">
        <v>6</v>
      </c>
      <c r="D38" s="16" t="s">
        <v>12</v>
      </c>
      <c r="E38" s="17">
        <v>373</v>
      </c>
      <c r="F38" s="17" t="s">
        <v>11</v>
      </c>
      <c r="G38" s="18" t="s">
        <v>13</v>
      </c>
      <c r="H38" s="20">
        <v>400</v>
      </c>
      <c r="I38" s="19">
        <v>480</v>
      </c>
      <c r="J38" s="20">
        <v>0</v>
      </c>
      <c r="K38" s="18">
        <f t="shared" si="1"/>
        <v>0</v>
      </c>
    </row>
    <row r="39" spans="1:11" ht="15.75" x14ac:dyDescent="0.25">
      <c r="A39" s="15">
        <v>11</v>
      </c>
      <c r="B39" s="16" t="s">
        <v>6</v>
      </c>
      <c r="C39" s="16" t="s">
        <v>6</v>
      </c>
      <c r="D39" s="16" t="s">
        <v>12</v>
      </c>
      <c r="E39" s="17">
        <v>378</v>
      </c>
      <c r="F39" s="17" t="s">
        <v>11</v>
      </c>
      <c r="G39" s="18" t="s">
        <v>8</v>
      </c>
      <c r="H39" s="20">
        <v>630</v>
      </c>
      <c r="I39" s="19">
        <v>559</v>
      </c>
      <c r="J39" s="20">
        <f>H39*0.94-I39</f>
        <v>33.199999999999932</v>
      </c>
      <c r="K39" s="18">
        <f t="shared" si="1"/>
        <v>35.319148936170144</v>
      </c>
    </row>
    <row r="40" spans="1:11" ht="15.75" x14ac:dyDescent="0.25">
      <c r="A40" s="15">
        <v>12</v>
      </c>
      <c r="B40" s="16" t="s">
        <v>6</v>
      </c>
      <c r="C40" s="16" t="s">
        <v>6</v>
      </c>
      <c r="D40" s="16" t="s">
        <v>12</v>
      </c>
      <c r="E40" s="17">
        <v>379</v>
      </c>
      <c r="F40" s="17" t="s">
        <v>11</v>
      </c>
      <c r="G40" s="18" t="s">
        <v>8</v>
      </c>
      <c r="H40" s="20">
        <v>630</v>
      </c>
      <c r="I40" s="19">
        <v>830</v>
      </c>
      <c r="J40" s="20">
        <v>0</v>
      </c>
      <c r="K40" s="18">
        <f t="shared" si="1"/>
        <v>0</v>
      </c>
    </row>
    <row r="41" spans="1:11" ht="15.75" x14ac:dyDescent="0.25">
      <c r="A41" s="15">
        <v>13</v>
      </c>
      <c r="B41" s="16" t="s">
        <v>6</v>
      </c>
      <c r="C41" s="16" t="s">
        <v>6</v>
      </c>
      <c r="D41" s="16" t="s">
        <v>12</v>
      </c>
      <c r="E41" s="17">
        <v>398</v>
      </c>
      <c r="F41" s="17" t="s">
        <v>11</v>
      </c>
      <c r="G41" s="18" t="s">
        <v>13</v>
      </c>
      <c r="H41" s="20">
        <v>400</v>
      </c>
      <c r="I41" s="19">
        <v>339</v>
      </c>
      <c r="J41" s="20">
        <f>H41*0.94-I41</f>
        <v>37</v>
      </c>
      <c r="K41" s="18">
        <f t="shared" si="1"/>
        <v>39.361702127659576</v>
      </c>
    </row>
    <row r="42" spans="1:11" ht="15.75" x14ac:dyDescent="0.25">
      <c r="A42" s="15">
        <v>14</v>
      </c>
      <c r="B42" s="16" t="s">
        <v>6</v>
      </c>
      <c r="C42" s="16" t="s">
        <v>6</v>
      </c>
      <c r="D42" s="16" t="s">
        <v>12</v>
      </c>
      <c r="E42" s="17">
        <v>452</v>
      </c>
      <c r="F42" s="17" t="s">
        <v>11</v>
      </c>
      <c r="G42" s="18">
        <v>100</v>
      </c>
      <c r="H42" s="20">
        <v>100</v>
      </c>
      <c r="I42" s="19">
        <v>10</v>
      </c>
      <c r="J42" s="20">
        <f>H42*0.9*0.94-I42</f>
        <v>74.599999999999994</v>
      </c>
      <c r="K42" s="18">
        <f t="shared" si="1"/>
        <v>79.361702127659569</v>
      </c>
    </row>
    <row r="43" spans="1:11" ht="15.75" x14ac:dyDescent="0.25">
      <c r="A43" s="15">
        <v>15</v>
      </c>
      <c r="B43" s="16" t="s">
        <v>6</v>
      </c>
      <c r="C43" s="16" t="s">
        <v>6</v>
      </c>
      <c r="D43" s="16" t="s">
        <v>12</v>
      </c>
      <c r="E43" s="17">
        <v>1120</v>
      </c>
      <c r="F43" s="17" t="s">
        <v>11</v>
      </c>
      <c r="G43" s="18" t="s">
        <v>15</v>
      </c>
      <c r="H43" s="20">
        <v>400</v>
      </c>
      <c r="I43" s="19"/>
      <c r="J43" s="20">
        <v>0</v>
      </c>
      <c r="K43" s="18">
        <f t="shared" si="1"/>
        <v>0</v>
      </c>
    </row>
    <row r="44" spans="1:11" ht="15.75" x14ac:dyDescent="0.25">
      <c r="A44" s="15">
        <v>16</v>
      </c>
      <c r="B44" s="16" t="s">
        <v>6</v>
      </c>
      <c r="C44" s="16" t="s">
        <v>6</v>
      </c>
      <c r="D44" s="16" t="s">
        <v>12</v>
      </c>
      <c r="E44" s="17">
        <v>757</v>
      </c>
      <c r="F44" s="17" t="s">
        <v>11</v>
      </c>
      <c r="G44" s="18">
        <v>100</v>
      </c>
      <c r="H44" s="20">
        <v>100</v>
      </c>
      <c r="I44" s="19">
        <v>0</v>
      </c>
      <c r="J44" s="20">
        <v>0</v>
      </c>
      <c r="K44" s="18">
        <f t="shared" si="1"/>
        <v>0</v>
      </c>
    </row>
    <row r="45" spans="1:11" ht="15.75" x14ac:dyDescent="0.25">
      <c r="A45" s="15">
        <v>17</v>
      </c>
      <c r="B45" s="16" t="s">
        <v>6</v>
      </c>
      <c r="C45" s="16" t="s">
        <v>6</v>
      </c>
      <c r="D45" s="16" t="s">
        <v>12</v>
      </c>
      <c r="E45" s="17" t="s">
        <v>24</v>
      </c>
      <c r="F45" s="17" t="s">
        <v>11</v>
      </c>
      <c r="G45" s="18" t="s">
        <v>8</v>
      </c>
      <c r="H45" s="20">
        <v>630</v>
      </c>
      <c r="I45" s="19">
        <f>332+20</f>
        <v>352</v>
      </c>
      <c r="J45" s="20">
        <f>H45*0.94-I45</f>
        <v>240.19999999999993</v>
      </c>
      <c r="K45" s="18">
        <f t="shared" si="1"/>
        <v>255.53191489361697</v>
      </c>
    </row>
    <row r="46" spans="1:11" ht="15.75" x14ac:dyDescent="0.25">
      <c r="A46" s="15">
        <v>18</v>
      </c>
      <c r="B46" s="16" t="s">
        <v>6</v>
      </c>
      <c r="C46" s="16" t="s">
        <v>6</v>
      </c>
      <c r="D46" s="16" t="s">
        <v>12</v>
      </c>
      <c r="E46" s="17" t="s">
        <v>25</v>
      </c>
      <c r="F46" s="17" t="s">
        <v>11</v>
      </c>
      <c r="G46" s="18">
        <v>250</v>
      </c>
      <c r="H46" s="20">
        <v>250</v>
      </c>
      <c r="I46" s="19">
        <v>220</v>
      </c>
      <c r="J46" s="20">
        <v>0</v>
      </c>
      <c r="K46" s="18">
        <f t="shared" si="1"/>
        <v>0</v>
      </c>
    </row>
    <row r="47" spans="1:11" ht="15.75" x14ac:dyDescent="0.25">
      <c r="A47" s="15">
        <v>19</v>
      </c>
      <c r="B47" s="16" t="s">
        <v>6</v>
      </c>
      <c r="C47" s="16" t="s">
        <v>6</v>
      </c>
      <c r="D47" s="16" t="s">
        <v>12</v>
      </c>
      <c r="E47" s="17">
        <v>478</v>
      </c>
      <c r="F47" s="17" t="s">
        <v>11</v>
      </c>
      <c r="G47" s="18">
        <v>250</v>
      </c>
      <c r="H47" s="20">
        <v>250</v>
      </c>
      <c r="I47" s="19">
        <v>211.5</v>
      </c>
      <c r="J47" s="20">
        <v>0</v>
      </c>
      <c r="K47" s="18">
        <f t="shared" si="1"/>
        <v>0</v>
      </c>
    </row>
    <row r="48" spans="1:11" ht="15.75" x14ac:dyDescent="0.25">
      <c r="A48" s="15">
        <v>20</v>
      </c>
      <c r="B48" s="16" t="s">
        <v>6</v>
      </c>
      <c r="C48" s="16" t="s">
        <v>6</v>
      </c>
      <c r="D48" s="16" t="s">
        <v>12</v>
      </c>
      <c r="E48" s="17">
        <v>793</v>
      </c>
      <c r="F48" s="17" t="s">
        <v>11</v>
      </c>
      <c r="G48" s="18">
        <v>250</v>
      </c>
      <c r="H48" s="20">
        <v>250</v>
      </c>
      <c r="I48" s="19">
        <f>150+30+15</f>
        <v>195</v>
      </c>
      <c r="J48" s="20">
        <f>H48*0.9*0.94-I48</f>
        <v>16.5</v>
      </c>
      <c r="K48" s="18">
        <v>0</v>
      </c>
    </row>
    <row r="49" spans="1:11" ht="15.75" x14ac:dyDescent="0.25">
      <c r="A49" s="15">
        <v>21</v>
      </c>
      <c r="B49" s="16" t="s">
        <v>6</v>
      </c>
      <c r="C49" s="16" t="s">
        <v>6</v>
      </c>
      <c r="D49" s="16" t="s">
        <v>17</v>
      </c>
      <c r="E49" s="17">
        <v>2529</v>
      </c>
      <c r="F49" s="17" t="s">
        <v>11</v>
      </c>
      <c r="G49" s="18" t="s">
        <v>8</v>
      </c>
      <c r="H49" s="20">
        <v>630</v>
      </c>
      <c r="I49" s="19">
        <v>577.4</v>
      </c>
      <c r="J49" s="20">
        <f>H49*0.93-I49</f>
        <v>8.5</v>
      </c>
      <c r="K49" s="18">
        <f t="shared" si="1"/>
        <v>9.0425531914893629</v>
      </c>
    </row>
    <row r="50" spans="1:11" ht="15.75" x14ac:dyDescent="0.25">
      <c r="A50" s="15">
        <v>22</v>
      </c>
      <c r="B50" s="16" t="s">
        <v>6</v>
      </c>
      <c r="C50" s="16" t="s">
        <v>6</v>
      </c>
      <c r="D50" s="16" t="s">
        <v>12</v>
      </c>
      <c r="E50" s="17">
        <v>588</v>
      </c>
      <c r="F50" s="17" t="s">
        <v>11</v>
      </c>
      <c r="G50" s="18" t="s">
        <v>14</v>
      </c>
      <c r="H50" s="20">
        <v>250</v>
      </c>
      <c r="I50" s="19">
        <v>230</v>
      </c>
      <c r="J50" s="20">
        <f>H50*0.93-I50</f>
        <v>2.5</v>
      </c>
      <c r="K50" s="18">
        <f t="shared" si="1"/>
        <v>2.6595744680851063</v>
      </c>
    </row>
    <row r="51" spans="1:11" ht="15.75" x14ac:dyDescent="0.25">
      <c r="A51" s="15">
        <v>23</v>
      </c>
      <c r="B51" s="16" t="s">
        <v>6</v>
      </c>
      <c r="C51" s="16" t="s">
        <v>6</v>
      </c>
      <c r="D51" s="16" t="s">
        <v>12</v>
      </c>
      <c r="E51" s="17">
        <v>490</v>
      </c>
      <c r="F51" s="17" t="s">
        <v>11</v>
      </c>
      <c r="G51" s="18">
        <v>400</v>
      </c>
      <c r="H51" s="20">
        <v>400</v>
      </c>
      <c r="I51" s="19">
        <f>725.2/2</f>
        <v>362.6</v>
      </c>
      <c r="J51" s="20">
        <v>0</v>
      </c>
      <c r="K51" s="18">
        <f t="shared" si="1"/>
        <v>0</v>
      </c>
    </row>
    <row r="52" spans="1:11" ht="15.75" x14ac:dyDescent="0.25">
      <c r="A52" s="15">
        <v>24</v>
      </c>
      <c r="B52" s="16" t="s">
        <v>6</v>
      </c>
      <c r="C52" s="16" t="s">
        <v>6</v>
      </c>
      <c r="D52" s="16" t="s">
        <v>12</v>
      </c>
      <c r="E52" s="17">
        <v>491</v>
      </c>
      <c r="F52" s="17" t="s">
        <v>11</v>
      </c>
      <c r="G52" s="18">
        <v>400</v>
      </c>
      <c r="H52" s="20">
        <v>400</v>
      </c>
      <c r="I52" s="19">
        <f>I51</f>
        <v>362.6</v>
      </c>
      <c r="J52" s="20">
        <v>0</v>
      </c>
      <c r="K52" s="18">
        <f t="shared" si="1"/>
        <v>0</v>
      </c>
    </row>
    <row r="53" spans="1:11" ht="15.75" x14ac:dyDescent="0.25">
      <c r="A53" s="15">
        <v>25</v>
      </c>
      <c r="B53" s="16" t="s">
        <v>6</v>
      </c>
      <c r="C53" s="16" t="s">
        <v>6</v>
      </c>
      <c r="D53" s="16" t="s">
        <v>12</v>
      </c>
      <c r="E53" s="17">
        <v>492</v>
      </c>
      <c r="F53" s="17" t="s">
        <v>11</v>
      </c>
      <c r="G53" s="18">
        <v>250</v>
      </c>
      <c r="H53" s="20">
        <v>250</v>
      </c>
      <c r="I53" s="19">
        <v>187</v>
      </c>
      <c r="J53" s="20">
        <f>H53*0.9*0.94-I53</f>
        <v>24.5</v>
      </c>
      <c r="K53" s="18">
        <f t="shared" si="1"/>
        <v>26.063829787234045</v>
      </c>
    </row>
    <row r="54" spans="1:11" ht="15.75" x14ac:dyDescent="0.25">
      <c r="A54" s="15">
        <v>26</v>
      </c>
      <c r="B54" s="16" t="s">
        <v>6</v>
      </c>
      <c r="C54" s="16" t="s">
        <v>6</v>
      </c>
      <c r="D54" s="16" t="s">
        <v>12</v>
      </c>
      <c r="E54" s="17">
        <v>744</v>
      </c>
      <c r="F54" s="17" t="s">
        <v>11</v>
      </c>
      <c r="G54" s="21">
        <v>630</v>
      </c>
      <c r="H54" s="20">
        <v>630</v>
      </c>
      <c r="I54" s="19">
        <v>470</v>
      </c>
      <c r="J54" s="20">
        <f>H54*0.9*0.94-I54</f>
        <v>62.980000000000018</v>
      </c>
      <c r="K54" s="18">
        <f t="shared" si="1"/>
        <v>67.000000000000028</v>
      </c>
    </row>
    <row r="55" spans="1:11" ht="15.75" x14ac:dyDescent="0.25">
      <c r="A55" s="15">
        <v>27</v>
      </c>
      <c r="B55" s="16" t="s">
        <v>6</v>
      </c>
      <c r="C55" s="16" t="s">
        <v>6</v>
      </c>
      <c r="D55" s="16" t="s">
        <v>12</v>
      </c>
      <c r="E55" s="17">
        <v>1125</v>
      </c>
      <c r="F55" s="17" t="s">
        <v>11</v>
      </c>
      <c r="G55" s="21">
        <v>630</v>
      </c>
      <c r="H55" s="20">
        <v>630</v>
      </c>
      <c r="I55" s="19">
        <v>601</v>
      </c>
      <c r="J55" s="20">
        <v>0</v>
      </c>
      <c r="K55" s="18">
        <f>J55/0.94</f>
        <v>0</v>
      </c>
    </row>
    <row r="56" spans="1:11" ht="20.100000000000001" customHeight="1" x14ac:dyDescent="0.25">
      <c r="H56" s="23" t="s">
        <v>18</v>
      </c>
      <c r="I56" s="22"/>
      <c r="J56" s="20">
        <f>K56</f>
        <v>1458.5425531914889</v>
      </c>
      <c r="K56" s="20">
        <f>SUM(K29:K55)</f>
        <v>1458.5425531914889</v>
      </c>
    </row>
    <row r="57" spans="1:11" s="13" customFormat="1" ht="17.45" hidden="1" customHeight="1" x14ac:dyDescent="0.3">
      <c r="B57" s="13" t="s">
        <v>20</v>
      </c>
      <c r="F57" s="14"/>
      <c r="H57" s="14" t="s">
        <v>21</v>
      </c>
    </row>
    <row r="58" spans="1:11" ht="18.95" customHeight="1" x14ac:dyDescent="0.2"/>
    <row r="60" spans="1:11" ht="18.75" x14ac:dyDescent="0.3">
      <c r="B60" s="13"/>
      <c r="C60" s="13"/>
      <c r="D60" s="13"/>
      <c r="E60" s="13"/>
      <c r="F60" s="14"/>
      <c r="G60" s="13"/>
      <c r="H60" s="14"/>
      <c r="I60" s="13"/>
      <c r="J60" s="13"/>
    </row>
    <row r="61" spans="1:11" ht="11.1" customHeight="1" x14ac:dyDescent="0.2"/>
    <row r="62" spans="1:11" hidden="1" x14ac:dyDescent="0.2"/>
  </sheetData>
  <mergeCells count="2">
    <mergeCell ref="A1:K1"/>
    <mergeCell ref="A2:K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</vt:lpstr>
      <vt:lpstr>Лист1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Архипова Анна Сергеевна</cp:lastModifiedBy>
  <cp:lastPrinted>2016-07-04T10:49:11Z</cp:lastPrinted>
  <dcterms:created xsi:type="dcterms:W3CDTF">2015-04-15T07:30:30Z</dcterms:created>
  <dcterms:modified xsi:type="dcterms:W3CDTF">2016-10-07T06:43:08Z</dcterms:modified>
</cp:coreProperties>
</file>