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33" i="1" l="1"/>
  <c r="K133" i="1" s="1"/>
  <c r="J132" i="1"/>
  <c r="K132" i="1" s="1"/>
  <c r="J131" i="1"/>
  <c r="K131" i="1" s="1"/>
  <c r="K130" i="1"/>
  <c r="J130" i="1"/>
  <c r="J129" i="1"/>
  <c r="K129" i="1" s="1"/>
  <c r="K128" i="1"/>
  <c r="J128" i="1"/>
  <c r="J127" i="1"/>
  <c r="K127" i="1" s="1"/>
  <c r="J126" i="1"/>
  <c r="K126" i="1" s="1"/>
  <c r="J125" i="1"/>
  <c r="J124" i="1"/>
  <c r="K124" i="1" s="1"/>
  <c r="K123" i="1"/>
  <c r="J123" i="1"/>
  <c r="J122" i="1"/>
  <c r="K122" i="1" s="1"/>
  <c r="J121" i="1"/>
  <c r="K121" i="1" s="1"/>
  <c r="K120" i="1"/>
  <c r="J120" i="1"/>
  <c r="J119" i="1"/>
  <c r="K119" i="1" s="1"/>
  <c r="J118" i="1"/>
  <c r="H118" i="1"/>
  <c r="J117" i="1"/>
  <c r="K117" i="1" s="1"/>
  <c r="K116" i="1"/>
  <c r="J116" i="1"/>
  <c r="J115" i="1"/>
  <c r="K115" i="1" s="1"/>
  <c r="K114" i="1"/>
  <c r="J114" i="1"/>
  <c r="J113" i="1"/>
  <c r="K113" i="1" s="1"/>
  <c r="J112" i="1"/>
  <c r="K112" i="1" s="1"/>
  <c r="J111" i="1"/>
  <c r="K111" i="1" s="1"/>
  <c r="J110" i="1"/>
  <c r="K110" i="1" s="1"/>
  <c r="K109" i="1"/>
  <c r="J109" i="1"/>
  <c r="J108" i="1"/>
  <c r="K108" i="1" s="1"/>
  <c r="K107" i="1"/>
  <c r="J107" i="1"/>
  <c r="J106" i="1"/>
  <c r="K106" i="1" s="1"/>
  <c r="J105" i="1"/>
  <c r="K105" i="1" s="1"/>
  <c r="J104" i="1"/>
  <c r="K104" i="1" s="1"/>
  <c r="J103" i="1"/>
  <c r="K103" i="1" s="1"/>
  <c r="J102" i="1"/>
  <c r="H101" i="1"/>
  <c r="J101" i="1" s="1"/>
  <c r="K101" i="1" s="1"/>
  <c r="J100" i="1"/>
  <c r="K100" i="1" s="1"/>
  <c r="H100" i="1"/>
  <c r="J99" i="1"/>
  <c r="J98" i="1"/>
  <c r="J97" i="1"/>
  <c r="J96" i="1"/>
  <c r="J95" i="1"/>
  <c r="J94" i="1"/>
  <c r="J93" i="1"/>
  <c r="I92" i="1"/>
  <c r="H92" i="1"/>
  <c r="J92" i="1" s="1"/>
  <c r="J91" i="1"/>
  <c r="J90" i="1"/>
  <c r="J89" i="1"/>
  <c r="J88" i="1"/>
  <c r="I87" i="1"/>
  <c r="H87" i="1"/>
  <c r="J87" i="1" s="1"/>
  <c r="K87" i="1" s="1"/>
  <c r="J86" i="1"/>
  <c r="H85" i="1"/>
  <c r="J85" i="1" s="1"/>
  <c r="J84" i="1"/>
  <c r="J83" i="1"/>
  <c r="J82" i="1"/>
  <c r="J81" i="1"/>
  <c r="J80" i="1"/>
  <c r="J79" i="1"/>
  <c r="H78" i="1"/>
  <c r="J78" i="1" s="1"/>
  <c r="J77" i="1"/>
  <c r="H76" i="1"/>
  <c r="J76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I59" i="1"/>
  <c r="J59" i="1" s="1"/>
  <c r="J58" i="1"/>
  <c r="J57" i="1"/>
  <c r="J56" i="1"/>
  <c r="K55" i="1"/>
  <c r="J55" i="1"/>
  <c r="H53" i="1"/>
  <c r="J53" i="1" s="1"/>
  <c r="K53" i="1" s="1"/>
  <c r="H52" i="1"/>
  <c r="J52" i="1" s="1"/>
  <c r="K52" i="1" s="1"/>
  <c r="J51" i="1"/>
  <c r="K51" i="1" s="1"/>
  <c r="K50" i="1"/>
  <c r="J50" i="1"/>
  <c r="H49" i="1"/>
  <c r="J49" i="1" s="1"/>
  <c r="K49" i="1" s="1"/>
  <c r="J48" i="1"/>
  <c r="K48" i="1" s="1"/>
  <c r="J47" i="1"/>
  <c r="K47" i="1" s="1"/>
  <c r="H46" i="1"/>
  <c r="J46" i="1" s="1"/>
  <c r="K46" i="1" s="1"/>
  <c r="K45" i="1"/>
  <c r="J45" i="1"/>
  <c r="J44" i="1"/>
  <c r="K44" i="1" s="1"/>
  <c r="K43" i="1"/>
  <c r="J43" i="1"/>
  <c r="J42" i="1"/>
  <c r="K42" i="1" s="1"/>
  <c r="J41" i="1"/>
  <c r="K41" i="1" s="1"/>
  <c r="J40" i="1"/>
  <c r="K40" i="1" s="1"/>
  <c r="J39" i="1"/>
  <c r="K39" i="1" s="1"/>
  <c r="J38" i="1"/>
  <c r="K38" i="1" s="1"/>
  <c r="I37" i="1"/>
  <c r="J37" i="1" s="1"/>
  <c r="K37" i="1" s="1"/>
  <c r="J36" i="1"/>
  <c r="K36" i="1" s="1"/>
  <c r="J35" i="1"/>
  <c r="K35" i="1" s="1"/>
  <c r="J34" i="1"/>
  <c r="J33" i="1"/>
  <c r="K33" i="1" s="1"/>
  <c r="J32" i="1"/>
  <c r="K32" i="1" s="1"/>
  <c r="I31" i="1"/>
  <c r="H31" i="1"/>
  <c r="J30" i="1"/>
  <c r="K30" i="1" s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J31" i="1"/>
  <c r="K31" i="1" s="1"/>
</calcChain>
</file>

<file path=xl/sharedStrings.xml><?xml version="1.0" encoding="utf-8"?>
<sst xmlns="http://schemas.openxmlformats.org/spreadsheetml/2006/main" count="570" uniqueCount="98">
  <si>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</si>
  <si>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</si>
  <si>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</si>
  <si>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</si>
  <si>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</si>
  <si>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</si>
  <si>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</si>
  <si>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</si>
  <si>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</si>
  <si>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</si>
  <si>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</si>
  <si>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</si>
  <si>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</si>
  <si>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</si>
  <si>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</si>
  <si>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</si>
  <si>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</si>
  <si>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</si>
  <si>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</si>
  <si>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</si>
  <si>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</si>
  <si>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</si>
  <si>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</si>
  <si>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</si>
  <si>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</si>
  <si>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</si>
  <si>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</si>
  <si>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</si>
  <si>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</si>
  <si>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</si>
  <si>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</si>
  <si>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</si>
  <si>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</si>
  <si>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</si>
  <si>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</si>
  <si>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</si>
  <si>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</si>
  <si>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</si>
  <si>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</si>
  <si>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</si>
  <si>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</si>
  <si>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</si>
  <si>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</si>
  <si>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</si>
  <si>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</si>
  <si>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</si>
  <si>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</si>
  <si>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</si>
  <si>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</si>
  <si>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</si>
  <si>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</si>
  <si>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</si>
  <si>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</si>
  <si>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</si>
  <si>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</si>
  <si>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</si>
  <si>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</si>
  <si>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</si>
  <si>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</si>
  <si>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</si>
  <si>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</si>
  <si>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</si>
  <si>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</si>
  <si>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</si>
  <si>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</si>
  <si>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</si>
  <si>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</si>
  <si>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</si>
  <si>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</si>
  <si>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</si>
  <si>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</si>
  <si>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</si>
  <si>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</si>
  <si>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</si>
  <si>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</si>
  <si>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</si>
  <si>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</si>
  <si>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</si>
  <si>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</si>
  <si>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</si>
  <si>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</si>
  <si>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</si>
  <si>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</si>
  <si>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</si>
  <si>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</si>
  <si>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</si>
  <si>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</si>
  <si>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</si>
  <si>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</si>
  <si>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</si>
  <si>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</si>
  <si>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</si>
  <si>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</si>
  <si>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</si>
  <si>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</si>
  <si>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</si>
  <si>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</si>
  <si>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01.01.2021г.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</si>
</sst>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4" fillId="2" borderId="0" xfId="4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3" totalsRowShown="0" headerRowDxfId="15" dataDxfId="13" headerRowBorderDxfId="14" tableBorderDxfId="12" totalsRowBorderDxfId="11" dataCellStyle="Обычный_Форма графиков">
  <autoFilter ref="A29:K133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8" name="Столбец8" dataDxfId="4" dataCellStyle="Обычный_Форма графиков"/>
    <tableColumn id="9" name="Столбец9" dataDxfId="3" dataCellStyle="Обычный_Форма графиков"/>
    <tableColumn id="7" name="Столбец92" dataDxfId="2" dataCellStyle="Обычный_Форма графиков"/>
    <tableColumn id="10" name="Столбец10" dataDxfId="1" dataCellStyle="Обычный_Форма графиков">
      <calculatedColumnFormula>G30*0.94-H30-Таблица1[[#This Row],[Столбец92]]</calculatedColumnFormula>
    </tableColumn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topLeftCell="A2" workbookViewId="0">
      <selection activeCell="E137" sqref="E137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1.5703125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hidden="1" customWidth="1" outlineLevel="1"/>
    <col min="9" max="9" width="16.85546875" style="1" hidden="1" customWidth="1" outlineLevel="1"/>
    <col min="10" max="10" width="23.85546875" style="1" hidden="1" customWidth="1" outlineLevel="1"/>
    <col min="11" max="11" width="20.28515625" style="1" customWidth="1" collapsed="1"/>
    <col min="12" max="16384" width="9.140625" style="1"/>
  </cols>
  <sheetData>
    <row r="1" spans="1:11" ht="0.6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53.1" customHeight="1" x14ac:dyDescent="0.25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J3" s="5" t="s">
        <v>9</v>
      </c>
      <c r="K3" s="5" t="s">
        <v>10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11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12</v>
      </c>
      <c r="C6" s="11" t="s">
        <v>12</v>
      </c>
      <c r="D6" s="11" t="s">
        <v>13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12</v>
      </c>
      <c r="C7" s="11" t="s">
        <v>12</v>
      </c>
      <c r="D7" s="11" t="s">
        <v>13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12</v>
      </c>
      <c r="C8" s="11" t="s">
        <v>12</v>
      </c>
      <c r="D8" s="11" t="s">
        <v>13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12</v>
      </c>
      <c r="C9" s="11" t="s">
        <v>12</v>
      </c>
      <c r="D9" s="11" t="s">
        <v>13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12</v>
      </c>
      <c r="C10" s="11" t="s">
        <v>12</v>
      </c>
      <c r="D10" s="11" t="s">
        <v>13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12</v>
      </c>
      <c r="C11" s="11" t="s">
        <v>12</v>
      </c>
      <c r="D11" s="11" t="s">
        <v>13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12</v>
      </c>
      <c r="C12" s="11" t="s">
        <v>12</v>
      </c>
      <c r="D12" s="11" t="s">
        <v>13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12</v>
      </c>
      <c r="C13" s="11" t="s">
        <v>12</v>
      </c>
      <c r="D13" s="11" t="s">
        <v>13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12</v>
      </c>
      <c r="C14" s="11" t="s">
        <v>12</v>
      </c>
      <c r="D14" s="11" t="s">
        <v>13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12</v>
      </c>
      <c r="C15" s="11" t="s">
        <v>12</v>
      </c>
      <c r="D15" s="11" t="s">
        <v>13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12</v>
      </c>
      <c r="C16" s="11" t="s">
        <v>12</v>
      </c>
      <c r="D16" s="11" t="s">
        <v>13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1" ht="15" hidden="1" customHeight="1" x14ac:dyDescent="0.25">
      <c r="A17" s="10">
        <v>12</v>
      </c>
      <c r="B17" s="11" t="s">
        <v>12</v>
      </c>
      <c r="C17" s="11" t="s">
        <v>12</v>
      </c>
      <c r="D17" s="11" t="s">
        <v>13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1" ht="15" hidden="1" customHeight="1" x14ac:dyDescent="0.25">
      <c r="A18" s="10">
        <v>13</v>
      </c>
      <c r="B18" s="11" t="s">
        <v>12</v>
      </c>
      <c r="C18" s="11" t="s">
        <v>12</v>
      </c>
      <c r="D18" s="11" t="s">
        <v>13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1" ht="15" hidden="1" customHeight="1" x14ac:dyDescent="0.25">
      <c r="A19" s="10">
        <v>14</v>
      </c>
      <c r="B19" s="11" t="s">
        <v>12</v>
      </c>
      <c r="C19" s="11" t="s">
        <v>12</v>
      </c>
      <c r="D19" s="11" t="s">
        <v>13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1" ht="15" hidden="1" customHeight="1" x14ac:dyDescent="0.25">
      <c r="A20" s="10">
        <v>15</v>
      </c>
      <c r="B20" s="11" t="s">
        <v>12</v>
      </c>
      <c r="C20" s="11" t="s">
        <v>12</v>
      </c>
      <c r="D20" s="11" t="s">
        <v>13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1" ht="15" hidden="1" customHeight="1" x14ac:dyDescent="0.25">
      <c r="A21" s="10">
        <v>16</v>
      </c>
      <c r="B21" s="11" t="s">
        <v>12</v>
      </c>
      <c r="C21" s="11" t="s">
        <v>12</v>
      </c>
      <c r="D21" s="11" t="s">
        <v>13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1" ht="15" hidden="1" customHeight="1" x14ac:dyDescent="0.25">
      <c r="A22" s="10">
        <v>17</v>
      </c>
      <c r="B22" s="11" t="s">
        <v>12</v>
      </c>
      <c r="C22" s="11" t="s">
        <v>12</v>
      </c>
      <c r="D22" s="11" t="s">
        <v>13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1" ht="15" hidden="1" customHeight="1" x14ac:dyDescent="0.25">
      <c r="A23" s="10">
        <v>18</v>
      </c>
      <c r="B23" s="11" t="s">
        <v>12</v>
      </c>
      <c r="C23" s="11" t="s">
        <v>12</v>
      </c>
      <c r="D23" s="11" t="s">
        <v>13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1" ht="15" hidden="1" customHeight="1" x14ac:dyDescent="0.25">
      <c r="A24" s="10">
        <v>19</v>
      </c>
      <c r="B24" s="11" t="s">
        <v>12</v>
      </c>
      <c r="C24" s="11" t="s">
        <v>12</v>
      </c>
      <c r="D24" s="11" t="s">
        <v>13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1" ht="15" hidden="1" customHeight="1" x14ac:dyDescent="0.25">
      <c r="A25" s="10">
        <v>20</v>
      </c>
      <c r="B25" s="11" t="s">
        <v>12</v>
      </c>
      <c r="C25" s="11" t="s">
        <v>12</v>
      </c>
      <c r="D25" s="11" t="s">
        <v>13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1" ht="15" hidden="1" customHeight="1" x14ac:dyDescent="0.25">
      <c r="A26" s="10">
        <v>21</v>
      </c>
      <c r="B26" s="11" t="s">
        <v>12</v>
      </c>
      <c r="C26" s="11" t="s">
        <v>12</v>
      </c>
      <c r="D26" s="11" t="s">
        <v>13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1" ht="15" hidden="1" customHeight="1" x14ac:dyDescent="0.25">
      <c r="A27" s="10">
        <v>22</v>
      </c>
      <c r="B27" s="11" t="s">
        <v>12</v>
      </c>
      <c r="C27" s="11" t="s">
        <v>12</v>
      </c>
      <c r="D27" s="11" t="s">
        <v>13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1" x14ac:dyDescent="0.25">
      <c r="A28" s="12" t="s">
        <v>14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1" ht="14.1" hidden="1" customHeight="1" x14ac:dyDescent="0.25">
      <c r="A29" s="19" t="s">
        <v>15</v>
      </c>
      <c r="B29" s="20" t="s">
        <v>16</v>
      </c>
      <c r="C29" s="20" t="s">
        <v>17</v>
      </c>
      <c r="D29" s="20" t="s">
        <v>18</v>
      </c>
      <c r="E29" s="21" t="s">
        <v>19</v>
      </c>
      <c r="F29" s="21" t="s">
        <v>20</v>
      </c>
      <c r="G29" s="22" t="s">
        <v>21</v>
      </c>
      <c r="H29" s="23" t="s">
        <v>22</v>
      </c>
      <c r="I29" s="23" t="s">
        <v>23</v>
      </c>
      <c r="J29" s="22" t="s">
        <v>24</v>
      </c>
      <c r="K29" s="24" t="s">
        <v>25</v>
      </c>
    </row>
    <row r="30" spans="1:11" ht="15.75" x14ac:dyDescent="0.25">
      <c r="A30" s="25">
        <v>1</v>
      </c>
      <c r="B30" s="11" t="s">
        <v>12</v>
      </c>
      <c r="C30" s="11" t="s">
        <v>12</v>
      </c>
      <c r="D30" s="11" t="s">
        <v>13</v>
      </c>
      <c r="E30" s="26">
        <v>21</v>
      </c>
      <c r="F30" s="26" t="s">
        <v>26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</row>
    <row r="31" spans="1:11" ht="15.75" x14ac:dyDescent="0.25">
      <c r="A31" s="25">
        <v>2</v>
      </c>
      <c r="B31" s="11" t="s">
        <v>12</v>
      </c>
      <c r="C31" s="11" t="s">
        <v>12</v>
      </c>
      <c r="D31" s="11" t="s">
        <v>13</v>
      </c>
      <c r="E31" s="26">
        <v>785</v>
      </c>
      <c r="F31" s="26" t="s">
        <v>26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29">
        <f>Таблица1[[#This Row],[Столбец10]]/0.94</f>
        <v>-295.74468085106383</v>
      </c>
    </row>
    <row r="32" spans="1:11" ht="15.75" x14ac:dyDescent="0.25">
      <c r="A32" s="25">
        <v>3</v>
      </c>
      <c r="B32" s="11" t="s">
        <v>12</v>
      </c>
      <c r="C32" s="11" t="s">
        <v>12</v>
      </c>
      <c r="D32" s="11" t="s">
        <v>13</v>
      </c>
      <c r="E32" s="26">
        <v>127</v>
      </c>
      <c r="F32" s="26" t="s">
        <v>26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29">
        <f>Таблица1[[#This Row],[Столбец10]]/0.94</f>
        <v>-329.78723404255322</v>
      </c>
    </row>
    <row r="33" spans="1:11" ht="15.75" x14ac:dyDescent="0.25">
      <c r="A33" s="25">
        <v>4</v>
      </c>
      <c r="B33" s="11" t="s">
        <v>12</v>
      </c>
      <c r="C33" s="11" t="s">
        <v>12</v>
      </c>
      <c r="D33" s="11" t="s">
        <v>13</v>
      </c>
      <c r="E33" s="26">
        <v>134</v>
      </c>
      <c r="F33" s="26" t="s">
        <v>26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29">
        <f>Таблица1[[#This Row],[Столбец10]]/0.94</f>
        <v>-77.872340425531902</v>
      </c>
    </row>
    <row r="34" spans="1:11" ht="15.75" x14ac:dyDescent="0.25">
      <c r="A34" s="25">
        <v>5</v>
      </c>
      <c r="B34" s="11" t="s">
        <v>12</v>
      </c>
      <c r="C34" s="11" t="s">
        <v>12</v>
      </c>
      <c r="D34" s="11" t="s">
        <v>13</v>
      </c>
      <c r="E34" s="26">
        <v>237</v>
      </c>
      <c r="F34" s="26" t="s">
        <v>26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v>56</v>
      </c>
    </row>
    <row r="35" spans="1:11" ht="15.75" x14ac:dyDescent="0.25">
      <c r="A35" s="25">
        <v>6</v>
      </c>
      <c r="B35" s="11" t="s">
        <v>12</v>
      </c>
      <c r="C35" s="11" t="s">
        <v>12</v>
      </c>
      <c r="D35" s="11" t="s">
        <v>13</v>
      </c>
      <c r="E35" s="26">
        <v>264</v>
      </c>
      <c r="F35" s="26" t="s">
        <v>26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29">
        <f>Таблица1[[#This Row],[Столбец10]]/0.94</f>
        <v>-56.170212765957523</v>
      </c>
    </row>
    <row r="36" spans="1:11" ht="15.75" x14ac:dyDescent="0.25">
      <c r="A36" s="25">
        <v>7</v>
      </c>
      <c r="B36" s="11" t="s">
        <v>12</v>
      </c>
      <c r="C36" s="11" t="s">
        <v>12</v>
      </c>
      <c r="D36" s="11" t="s">
        <v>13</v>
      </c>
      <c r="E36" s="26">
        <v>266</v>
      </c>
      <c r="F36" s="26" t="s">
        <v>26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29">
        <f>Таблица1[[#This Row],[Столбец10]]/0.94</f>
        <v>246.80851063829789</v>
      </c>
    </row>
    <row r="37" spans="1:11" ht="15.75" x14ac:dyDescent="0.25">
      <c r="A37" s="25">
        <v>8</v>
      </c>
      <c r="B37" s="11" t="s">
        <v>12</v>
      </c>
      <c r="C37" s="11" t="s">
        <v>12</v>
      </c>
      <c r="D37" s="11" t="s">
        <v>13</v>
      </c>
      <c r="E37" s="26">
        <v>338</v>
      </c>
      <c r="F37" s="26" t="s">
        <v>26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29">
        <f>Таблица1[[#This Row],[Столбец10]]/0.94</f>
        <v>-82.446808510638306</v>
      </c>
    </row>
    <row r="38" spans="1:11" ht="15.75" x14ac:dyDescent="0.25">
      <c r="A38" s="25">
        <v>9</v>
      </c>
      <c r="B38" s="11" t="s">
        <v>12</v>
      </c>
      <c r="C38" s="11" t="s">
        <v>12</v>
      </c>
      <c r="D38" s="11" t="s">
        <v>13</v>
      </c>
      <c r="E38" s="26">
        <v>361</v>
      </c>
      <c r="F38" s="26" t="s">
        <v>26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29">
        <f>Таблица1[[#This Row],[Столбец10]]/0.94</f>
        <v>119.14893617021278</v>
      </c>
    </row>
    <row r="39" spans="1:11" ht="15.75" x14ac:dyDescent="0.25">
      <c r="A39" s="25">
        <v>10</v>
      </c>
      <c r="B39" s="11" t="s">
        <v>12</v>
      </c>
      <c r="C39" s="11" t="s">
        <v>12</v>
      </c>
      <c r="D39" s="11" t="s">
        <v>13</v>
      </c>
      <c r="E39" s="26">
        <v>373</v>
      </c>
      <c r="F39" s="26" t="s">
        <v>26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29">
        <f>Таблица1[[#This Row],[Столбец10]]/0.94</f>
        <v>-110.63829787234043</v>
      </c>
    </row>
    <row r="40" spans="1:11" ht="15.75" x14ac:dyDescent="0.25">
      <c r="A40" s="25">
        <v>11</v>
      </c>
      <c r="B40" s="11" t="s">
        <v>12</v>
      </c>
      <c r="C40" s="11" t="s">
        <v>12</v>
      </c>
      <c r="D40" s="11" t="s">
        <v>13</v>
      </c>
      <c r="E40" s="26">
        <v>378</v>
      </c>
      <c r="F40" s="26" t="s">
        <v>26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</row>
    <row r="41" spans="1:11" ht="15.75" x14ac:dyDescent="0.25">
      <c r="A41" s="25">
        <v>12</v>
      </c>
      <c r="B41" s="11" t="s">
        <v>12</v>
      </c>
      <c r="C41" s="11" t="s">
        <v>12</v>
      </c>
      <c r="D41" s="11" t="s">
        <v>13</v>
      </c>
      <c r="E41" s="26">
        <v>555</v>
      </c>
      <c r="F41" s="26" t="s">
        <v>26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29">
        <f>Таблица1[[#This Row],[Столбец10]]/0.94</f>
        <v>-267.872340425532</v>
      </c>
    </row>
    <row r="42" spans="1:11" ht="15.75" x14ac:dyDescent="0.25">
      <c r="A42" s="25">
        <v>13</v>
      </c>
      <c r="B42" s="11" t="s">
        <v>12</v>
      </c>
      <c r="C42" s="11" t="s">
        <v>12</v>
      </c>
      <c r="D42" s="11" t="s">
        <v>13</v>
      </c>
      <c r="E42" s="26">
        <v>398</v>
      </c>
      <c r="F42" s="26" t="s">
        <v>26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</row>
    <row r="43" spans="1:11" ht="15.75" x14ac:dyDescent="0.25">
      <c r="A43" s="25">
        <v>14</v>
      </c>
      <c r="B43" s="11" t="s">
        <v>12</v>
      </c>
      <c r="C43" s="11" t="s">
        <v>12</v>
      </c>
      <c r="D43" s="11" t="s">
        <v>13</v>
      </c>
      <c r="E43" s="26">
        <v>452</v>
      </c>
      <c r="F43" s="26" t="s">
        <v>26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</row>
    <row r="44" spans="1:11" ht="15.75" x14ac:dyDescent="0.25">
      <c r="A44" s="25">
        <v>15</v>
      </c>
      <c r="B44" s="11" t="s">
        <v>12</v>
      </c>
      <c r="C44" s="11" t="s">
        <v>12</v>
      </c>
      <c r="D44" s="11" t="s">
        <v>13</v>
      </c>
      <c r="E44" s="26">
        <v>1120</v>
      </c>
      <c r="F44" s="26" t="s">
        <v>26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29">
        <f>Таблица1[[#This Row],[Столбец10]]/0.94</f>
        <v>-40.212765957446884</v>
      </c>
    </row>
    <row r="45" spans="1:11" ht="15.75" x14ac:dyDescent="0.25">
      <c r="A45" s="25">
        <v>16</v>
      </c>
      <c r="B45" s="11" t="s">
        <v>12</v>
      </c>
      <c r="C45" s="11" t="s">
        <v>12</v>
      </c>
      <c r="D45" s="11" t="s">
        <v>13</v>
      </c>
      <c r="E45" s="26">
        <v>757</v>
      </c>
      <c r="F45" s="26" t="s">
        <v>26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29">
        <f>Таблица1[[#This Row],[Столбец10]]/0.94</f>
        <v>-6.3829787234042561</v>
      </c>
    </row>
    <row r="46" spans="1:11" ht="15.75" x14ac:dyDescent="0.25">
      <c r="A46" s="25">
        <v>17</v>
      </c>
      <c r="B46" s="11" t="s">
        <v>12</v>
      </c>
      <c r="C46" s="11" t="s">
        <v>12</v>
      </c>
      <c r="D46" s="11" t="s">
        <v>13</v>
      </c>
      <c r="E46" s="26" t="s">
        <v>27</v>
      </c>
      <c r="F46" s="26" t="s">
        <v>26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</row>
    <row r="47" spans="1:11" ht="15.75" x14ac:dyDescent="0.25">
      <c r="A47" s="25">
        <v>18</v>
      </c>
      <c r="B47" s="11" t="s">
        <v>12</v>
      </c>
      <c r="C47" s="11" t="s">
        <v>12</v>
      </c>
      <c r="D47" s="11" t="s">
        <v>13</v>
      </c>
      <c r="E47" s="26" t="s">
        <v>28</v>
      </c>
      <c r="F47" s="26" t="s">
        <v>26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29">
        <f>Таблица1[[#This Row],[Столбец10]]/0.94</f>
        <v>-58.51063829787234</v>
      </c>
    </row>
    <row r="48" spans="1:11" ht="15.75" x14ac:dyDescent="0.25">
      <c r="A48" s="25">
        <v>19</v>
      </c>
      <c r="B48" s="11" t="s">
        <v>12</v>
      </c>
      <c r="C48" s="11" t="s">
        <v>12</v>
      </c>
      <c r="D48" s="11" t="s">
        <v>13</v>
      </c>
      <c r="E48" s="26">
        <v>478</v>
      </c>
      <c r="F48" s="26" t="s">
        <v>26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29">
        <f>Таблица1[[#This Row],[Столбец10]]/0.94</f>
        <v>14.361702127659575</v>
      </c>
    </row>
    <row r="49" spans="1:11" ht="15.75" x14ac:dyDescent="0.25">
      <c r="A49" s="25">
        <v>20</v>
      </c>
      <c r="B49" s="11" t="s">
        <v>12</v>
      </c>
      <c r="C49" s="11" t="s">
        <v>12</v>
      </c>
      <c r="D49" s="11" t="s">
        <v>13</v>
      </c>
      <c r="E49" s="26">
        <v>793</v>
      </c>
      <c r="F49" s="26" t="s">
        <v>26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29">
        <f>Таблица1[[#This Row],[Столбец10]]/0.94</f>
        <v>42.553191489361701</v>
      </c>
    </row>
    <row r="50" spans="1:11" ht="15.75" x14ac:dyDescent="0.25">
      <c r="A50" s="25">
        <v>21</v>
      </c>
      <c r="B50" s="11" t="s">
        <v>12</v>
      </c>
      <c r="C50" s="11" t="s">
        <v>12</v>
      </c>
      <c r="D50" s="11" t="s">
        <v>29</v>
      </c>
      <c r="E50" s="26">
        <v>2529</v>
      </c>
      <c r="F50" s="26" t="s">
        <v>26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</row>
    <row r="51" spans="1:11" ht="15.75" x14ac:dyDescent="0.25">
      <c r="A51" s="25">
        <v>22</v>
      </c>
      <c r="B51" s="11" t="s">
        <v>12</v>
      </c>
      <c r="C51" s="11" t="s">
        <v>12</v>
      </c>
      <c r="D51" s="11" t="s">
        <v>13</v>
      </c>
      <c r="E51" s="26">
        <v>588</v>
      </c>
      <c r="F51" s="26" t="s">
        <v>26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</row>
    <row r="52" spans="1:11" ht="15.75" x14ac:dyDescent="0.25">
      <c r="A52" s="25">
        <v>23</v>
      </c>
      <c r="B52" s="11" t="s">
        <v>12</v>
      </c>
      <c r="C52" s="11" t="s">
        <v>12</v>
      </c>
      <c r="D52" s="11" t="s">
        <v>13</v>
      </c>
      <c r="E52" s="26">
        <v>490</v>
      </c>
      <c r="F52" s="26" t="s">
        <v>26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</row>
    <row r="53" spans="1:11" ht="15.75" x14ac:dyDescent="0.25">
      <c r="A53" s="25">
        <v>24</v>
      </c>
      <c r="B53" s="11" t="s">
        <v>12</v>
      </c>
      <c r="C53" s="11" t="s">
        <v>12</v>
      </c>
      <c r="D53" s="11" t="s">
        <v>13</v>
      </c>
      <c r="E53" s="26" t="s">
        <v>30</v>
      </c>
      <c r="F53" s="26" t="s">
        <v>26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29">
        <f>Таблица1[[#This Row],[Столбец10]]/0.94</f>
        <v>-198.51063829787239</v>
      </c>
    </row>
    <row r="54" spans="1:11" ht="15.75" x14ac:dyDescent="0.25">
      <c r="A54" s="25">
        <v>25</v>
      </c>
      <c r="B54" s="11" t="s">
        <v>12</v>
      </c>
      <c r="C54" s="11" t="s">
        <v>12</v>
      </c>
      <c r="D54" s="11" t="s">
        <v>13</v>
      </c>
      <c r="E54" s="26">
        <v>491</v>
      </c>
      <c r="F54" s="26" t="s">
        <v>26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v>0</v>
      </c>
    </row>
    <row r="55" spans="1:11" s="30" customFormat="1" ht="15.75" x14ac:dyDescent="0.25">
      <c r="A55" s="25">
        <v>26</v>
      </c>
      <c r="B55" s="11" t="s">
        <v>12</v>
      </c>
      <c r="C55" s="11" t="s">
        <v>12</v>
      </c>
      <c r="D55" s="11" t="s">
        <v>13</v>
      </c>
      <c r="E55" s="26">
        <v>492</v>
      </c>
      <c r="F55" s="26" t="s">
        <v>26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</row>
    <row r="56" spans="1:11" s="30" customFormat="1" ht="15.75" x14ac:dyDescent="0.25">
      <c r="A56" s="25">
        <v>27</v>
      </c>
      <c r="B56" s="11" t="s">
        <v>12</v>
      </c>
      <c r="C56" s="11" t="s">
        <v>12</v>
      </c>
      <c r="D56" s="11" t="s">
        <v>13</v>
      </c>
      <c r="E56" s="26">
        <v>744</v>
      </c>
      <c r="F56" s="26" t="s">
        <v>26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29">
        <v>0</v>
      </c>
    </row>
    <row r="57" spans="1:11" ht="17.45" customHeight="1" x14ac:dyDescent="0.25">
      <c r="A57" s="25">
        <v>28</v>
      </c>
      <c r="B57" s="31" t="s">
        <v>12</v>
      </c>
      <c r="C57" s="31" t="s">
        <v>12</v>
      </c>
      <c r="D57" s="31" t="s">
        <v>13</v>
      </c>
      <c r="E57" s="32">
        <v>1125</v>
      </c>
      <c r="F57" s="32" t="s">
        <v>26</v>
      </c>
      <c r="G57" s="33">
        <v>630</v>
      </c>
      <c r="H57" s="34">
        <v>601</v>
      </c>
      <c r="I57" s="33"/>
      <c r="J57" s="22">
        <f>G57*0.94-H57-Таблица1[[#This Row],[Столбец92]]</f>
        <v>-8.8000000000000682</v>
      </c>
      <c r="K57" s="29">
        <v>0</v>
      </c>
    </row>
    <row r="58" spans="1:11" ht="17.45" customHeight="1" x14ac:dyDescent="0.25">
      <c r="A58" s="25">
        <v>29</v>
      </c>
      <c r="B58" s="35" t="s">
        <v>12</v>
      </c>
      <c r="C58" s="35" t="s">
        <v>12</v>
      </c>
      <c r="D58" s="35" t="s">
        <v>29</v>
      </c>
      <c r="E58" s="36">
        <v>2818</v>
      </c>
      <c r="F58" s="36" t="s">
        <v>26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v>152.63829787234044</v>
      </c>
    </row>
    <row r="59" spans="1:11" ht="17.45" customHeight="1" x14ac:dyDescent="0.25">
      <c r="A59" s="25">
        <v>30</v>
      </c>
      <c r="B59" s="35" t="s">
        <v>12</v>
      </c>
      <c r="C59" s="35" t="s">
        <v>12</v>
      </c>
      <c r="D59" s="35" t="s">
        <v>13</v>
      </c>
      <c r="E59" s="36">
        <v>599</v>
      </c>
      <c r="F59" s="36" t="s">
        <v>26</v>
      </c>
      <c r="G59" s="37">
        <v>1000</v>
      </c>
      <c r="H59" s="38">
        <v>899</v>
      </c>
      <c r="I59" s="37">
        <f>148+50</f>
        <v>198</v>
      </c>
      <c r="J59" s="27">
        <f>G59*0.94-H59-Таблица1[[#This Row],[Столбец92]]</f>
        <v>-157</v>
      </c>
      <c r="K59" s="29">
        <v>0</v>
      </c>
    </row>
    <row r="60" spans="1:11" ht="17.45" customHeight="1" x14ac:dyDescent="0.25">
      <c r="A60" s="25">
        <v>31</v>
      </c>
      <c r="B60" s="35" t="s">
        <v>12</v>
      </c>
      <c r="C60" s="35" t="s">
        <v>12</v>
      </c>
      <c r="D60" s="35" t="s">
        <v>13</v>
      </c>
      <c r="E60" s="36">
        <v>598</v>
      </c>
      <c r="F60" s="36" t="s">
        <v>26</v>
      </c>
      <c r="G60" s="37">
        <v>1000</v>
      </c>
      <c r="H60" s="38">
        <v>1000</v>
      </c>
      <c r="I60" s="37">
        <v>15</v>
      </c>
      <c r="J60" s="27">
        <f>G60*0.94-H60-Таблица1[[#This Row],[Столбец92]]</f>
        <v>-75</v>
      </c>
      <c r="K60" s="29">
        <v>0</v>
      </c>
    </row>
    <row r="61" spans="1:11" ht="17.45" customHeight="1" x14ac:dyDescent="0.25">
      <c r="A61" s="25">
        <v>32</v>
      </c>
      <c r="B61" s="35" t="s">
        <v>12</v>
      </c>
      <c r="C61" s="35" t="s">
        <v>12</v>
      </c>
      <c r="D61" s="35" t="s">
        <v>13</v>
      </c>
      <c r="E61" s="39">
        <v>508</v>
      </c>
      <c r="F61" s="36" t="s">
        <v>26</v>
      </c>
      <c r="G61" s="40">
        <v>1000</v>
      </c>
      <c r="H61" s="41">
        <v>1000</v>
      </c>
      <c r="I61" s="40">
        <v>20</v>
      </c>
      <c r="J61" s="27">
        <f>G61*0.94-H61-Таблица1[[#This Row],[Столбец92]]</f>
        <v>-80</v>
      </c>
      <c r="K61" s="29">
        <v>0</v>
      </c>
    </row>
    <row r="62" spans="1:11" ht="17.45" customHeight="1" x14ac:dyDescent="0.25">
      <c r="A62" s="25">
        <v>33</v>
      </c>
      <c r="B62" s="35" t="s">
        <v>12</v>
      </c>
      <c r="C62" s="35" t="s">
        <v>12</v>
      </c>
      <c r="D62" s="35" t="s">
        <v>13</v>
      </c>
      <c r="E62" s="42">
        <v>509</v>
      </c>
      <c r="F62" s="36" t="s">
        <v>26</v>
      </c>
      <c r="G62" s="43">
        <v>1000</v>
      </c>
      <c r="H62" s="41">
        <v>1000</v>
      </c>
      <c r="I62" s="40">
        <v>5</v>
      </c>
      <c r="J62" s="27">
        <f>G62*0.94-H62-Таблица1[[#This Row],[Столбец92]]</f>
        <v>-65</v>
      </c>
      <c r="K62" s="29">
        <v>0</v>
      </c>
    </row>
    <row r="63" spans="1:11" ht="17.45" customHeight="1" x14ac:dyDescent="0.25">
      <c r="A63" s="25">
        <v>34</v>
      </c>
      <c r="B63" s="35" t="s">
        <v>12</v>
      </c>
      <c r="C63" s="35" t="s">
        <v>12</v>
      </c>
      <c r="D63" s="35" t="s">
        <v>13</v>
      </c>
      <c r="E63" s="42">
        <v>67</v>
      </c>
      <c r="F63" s="36" t="s">
        <v>26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v>56.7659574468085</v>
      </c>
    </row>
    <row r="64" spans="1:11" ht="17.45" customHeight="1" x14ac:dyDescent="0.25">
      <c r="A64" s="25">
        <v>35</v>
      </c>
      <c r="B64" s="35" t="s">
        <v>12</v>
      </c>
      <c r="C64" s="35" t="s">
        <v>12</v>
      </c>
      <c r="D64" s="35" t="s">
        <v>13</v>
      </c>
      <c r="E64" s="42" t="s">
        <v>31</v>
      </c>
      <c r="F64" s="36" t="s">
        <v>32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v>132.44680851063831</v>
      </c>
    </row>
    <row r="65" spans="1:11" ht="17.45" customHeight="1" x14ac:dyDescent="0.25">
      <c r="A65" s="25">
        <v>36</v>
      </c>
      <c r="B65" s="35" t="s">
        <v>12</v>
      </c>
      <c r="C65" s="35" t="s">
        <v>12</v>
      </c>
      <c r="D65" s="35" t="s">
        <v>13</v>
      </c>
      <c r="E65" s="39">
        <v>470</v>
      </c>
      <c r="F65" s="36" t="s">
        <v>26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v>7.9787234042553195</v>
      </c>
    </row>
    <row r="66" spans="1:11" ht="17.45" customHeight="1" x14ac:dyDescent="0.25">
      <c r="A66" s="25">
        <v>37</v>
      </c>
      <c r="B66" s="35" t="s">
        <v>12</v>
      </c>
      <c r="C66" s="35" t="s">
        <v>12</v>
      </c>
      <c r="D66" s="35" t="s">
        <v>13</v>
      </c>
      <c r="E66" s="39" t="s">
        <v>33</v>
      </c>
      <c r="F66" s="36" t="s">
        <v>26</v>
      </c>
      <c r="G66" s="40">
        <v>630</v>
      </c>
      <c r="H66" s="41">
        <v>800</v>
      </c>
      <c r="I66" s="40">
        <v>50</v>
      </c>
      <c r="J66" s="27">
        <f>G66*0.94-H66-Таблица1[[#This Row],[Столбец92]]</f>
        <v>-257.80000000000007</v>
      </c>
      <c r="K66" s="29">
        <v>0</v>
      </c>
    </row>
    <row r="67" spans="1:11" ht="17.45" customHeight="1" x14ac:dyDescent="0.25">
      <c r="A67" s="25">
        <v>38</v>
      </c>
      <c r="B67" s="35" t="s">
        <v>12</v>
      </c>
      <c r="C67" s="35" t="s">
        <v>12</v>
      </c>
      <c r="D67" s="35" t="s">
        <v>13</v>
      </c>
      <c r="E67" s="39">
        <v>975</v>
      </c>
      <c r="F67" s="36" t="s">
        <v>26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v>85.638297872340431</v>
      </c>
    </row>
    <row r="68" spans="1:11" ht="17.45" customHeight="1" x14ac:dyDescent="0.25">
      <c r="A68" s="25">
        <v>39</v>
      </c>
      <c r="B68" s="35" t="s">
        <v>12</v>
      </c>
      <c r="C68" s="35" t="s">
        <v>12</v>
      </c>
      <c r="D68" s="35" t="s">
        <v>13</v>
      </c>
      <c r="E68" s="39">
        <v>432</v>
      </c>
      <c r="F68" s="36" t="s">
        <v>26</v>
      </c>
      <c r="G68" s="40">
        <v>250</v>
      </c>
      <c r="H68" s="41">
        <v>0</v>
      </c>
      <c r="I68" s="40">
        <v>120</v>
      </c>
      <c r="J68" s="27">
        <f>G68*0.94-H68-Таблица1[[#This Row],[Столбец92]]</f>
        <v>115</v>
      </c>
      <c r="K68" s="29">
        <v>115</v>
      </c>
    </row>
    <row r="69" spans="1:11" ht="17.45" customHeight="1" x14ac:dyDescent="0.25">
      <c r="A69" s="25">
        <v>40</v>
      </c>
      <c r="B69" s="35" t="s">
        <v>12</v>
      </c>
      <c r="C69" s="35" t="s">
        <v>12</v>
      </c>
      <c r="D69" s="35" t="s">
        <v>13</v>
      </c>
      <c r="E69" s="39">
        <v>762</v>
      </c>
      <c r="F69" s="36" t="s">
        <v>26</v>
      </c>
      <c r="G69" s="40">
        <v>250</v>
      </c>
      <c r="H69" s="41">
        <v>0</v>
      </c>
      <c r="I69" s="40">
        <v>90</v>
      </c>
      <c r="J69" s="27">
        <f>G69*0.94-H69-Таблица1[[#This Row],[Столбец92]]</f>
        <v>145</v>
      </c>
      <c r="K69" s="29">
        <v>145</v>
      </c>
    </row>
    <row r="70" spans="1:11" ht="17.45" customHeight="1" x14ac:dyDescent="0.25">
      <c r="A70" s="25">
        <v>41</v>
      </c>
      <c r="B70" s="35" t="s">
        <v>12</v>
      </c>
      <c r="C70" s="35" t="s">
        <v>12</v>
      </c>
      <c r="D70" s="35" t="s">
        <v>13</v>
      </c>
      <c r="E70" s="39">
        <v>973</v>
      </c>
      <c r="F70" s="36" t="s">
        <v>26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v>271.27659574468089</v>
      </c>
    </row>
    <row r="71" spans="1:11" ht="17.45" customHeight="1" x14ac:dyDescent="0.25">
      <c r="A71" s="25">
        <v>42</v>
      </c>
      <c r="B71" s="35" t="s">
        <v>12</v>
      </c>
      <c r="C71" s="35" t="s">
        <v>12</v>
      </c>
      <c r="D71" s="35" t="s">
        <v>13</v>
      </c>
      <c r="E71" s="39">
        <v>565</v>
      </c>
      <c r="F71" s="36" t="s">
        <v>26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v>122.3404255319149</v>
      </c>
    </row>
    <row r="72" spans="1:11" ht="17.45" customHeight="1" x14ac:dyDescent="0.25">
      <c r="A72" s="25">
        <v>43</v>
      </c>
      <c r="B72" s="35" t="s">
        <v>12</v>
      </c>
      <c r="C72" s="35" t="s">
        <v>12</v>
      </c>
      <c r="D72" s="35" t="s">
        <v>13</v>
      </c>
      <c r="E72" s="39">
        <v>795</v>
      </c>
      <c r="F72" s="36" t="s">
        <v>26</v>
      </c>
      <c r="G72" s="40">
        <v>400</v>
      </c>
      <c r="H72" s="41">
        <v>0</v>
      </c>
      <c r="I72" s="40">
        <v>60</v>
      </c>
      <c r="J72" s="27">
        <f>G72*0.94-H72-Таблица1[[#This Row],[Столбец92]]</f>
        <v>316</v>
      </c>
      <c r="K72" s="29">
        <v>316</v>
      </c>
    </row>
    <row r="73" spans="1:11" ht="17.45" customHeight="1" x14ac:dyDescent="0.25">
      <c r="A73" s="25">
        <v>44</v>
      </c>
      <c r="B73" s="35" t="s">
        <v>12</v>
      </c>
      <c r="C73" s="35" t="s">
        <v>12</v>
      </c>
      <c r="D73" s="35" t="s">
        <v>13</v>
      </c>
      <c r="E73" s="39">
        <v>797</v>
      </c>
      <c r="F73" s="36" t="s">
        <v>26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v>230.85106382978725</v>
      </c>
    </row>
    <row r="74" spans="1:11" ht="17.45" customHeight="1" x14ac:dyDescent="0.25">
      <c r="A74" s="25">
        <v>45</v>
      </c>
      <c r="B74" s="35" t="s">
        <v>12</v>
      </c>
      <c r="C74" s="35" t="s">
        <v>12</v>
      </c>
      <c r="D74" s="35" t="s">
        <v>13</v>
      </c>
      <c r="E74" s="39">
        <v>442</v>
      </c>
      <c r="F74" s="36" t="s">
        <v>26</v>
      </c>
      <c r="G74" s="40">
        <v>160</v>
      </c>
      <c r="H74" s="41">
        <v>160</v>
      </c>
      <c r="I74" s="40"/>
      <c r="J74" s="27">
        <f>G74*0.94-H74-Таблица1[[#This Row],[Столбец92]]</f>
        <v>-9.6000000000000227</v>
      </c>
      <c r="K74" s="29">
        <v>0</v>
      </c>
    </row>
    <row r="75" spans="1:11" ht="17.45" customHeight="1" x14ac:dyDescent="0.25">
      <c r="A75" s="25">
        <v>46</v>
      </c>
      <c r="B75" s="35" t="s">
        <v>12</v>
      </c>
      <c r="C75" s="35" t="s">
        <v>12</v>
      </c>
      <c r="D75" s="35" t="s">
        <v>13</v>
      </c>
      <c r="E75" s="42">
        <v>974</v>
      </c>
      <c r="F75" s="36" t="s">
        <v>26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v>122.3404255319149</v>
      </c>
    </row>
    <row r="76" spans="1:11" ht="17.45" customHeight="1" x14ac:dyDescent="0.25">
      <c r="A76" s="25">
        <v>47</v>
      </c>
      <c r="B76" s="35" t="s">
        <v>12</v>
      </c>
      <c r="C76" s="35" t="s">
        <v>12</v>
      </c>
      <c r="D76" s="35" t="s">
        <v>34</v>
      </c>
      <c r="E76" s="42">
        <v>4510</v>
      </c>
      <c r="F76" s="36" t="s">
        <v>26</v>
      </c>
      <c r="G76" s="43">
        <v>1250</v>
      </c>
      <c r="H76" s="44">
        <f>1034+326</f>
        <v>1360</v>
      </c>
      <c r="I76" s="43">
        <v>326</v>
      </c>
      <c r="J76" s="27">
        <f>G76*0.94-H76-Таблица1[[#This Row],[Столбец92]]</f>
        <v>-511</v>
      </c>
      <c r="K76" s="29">
        <v>0</v>
      </c>
    </row>
    <row r="77" spans="1:11" ht="17.45" customHeight="1" x14ac:dyDescent="0.25">
      <c r="A77" s="25">
        <v>48</v>
      </c>
      <c r="B77" s="35" t="s">
        <v>12</v>
      </c>
      <c r="C77" s="35" t="s">
        <v>12</v>
      </c>
      <c r="D77" s="35" t="s">
        <v>34</v>
      </c>
      <c r="E77" s="42">
        <v>4509</v>
      </c>
      <c r="F77" s="36" t="s">
        <v>26</v>
      </c>
      <c r="G77" s="43">
        <v>1250</v>
      </c>
      <c r="H77" s="44">
        <v>1034</v>
      </c>
      <c r="I77" s="43"/>
      <c r="J77" s="27">
        <f>G77*0.94-H77-Таблица1[[#This Row],[Столбец92]]</f>
        <v>141</v>
      </c>
      <c r="K77" s="29">
        <v>150</v>
      </c>
    </row>
    <row r="78" spans="1:11" ht="17.45" customHeight="1" x14ac:dyDescent="0.25">
      <c r="A78" s="25">
        <v>49</v>
      </c>
      <c r="B78" s="35" t="s">
        <v>12</v>
      </c>
      <c r="C78" s="35" t="s">
        <v>12</v>
      </c>
      <c r="D78" s="35" t="s">
        <v>34</v>
      </c>
      <c r="E78" s="42">
        <v>4017</v>
      </c>
      <c r="F78" s="36" t="s">
        <v>26</v>
      </c>
      <c r="G78" s="43">
        <v>1250</v>
      </c>
      <c r="H78" s="44">
        <f>1034+204</f>
        <v>1238</v>
      </c>
      <c r="I78" s="43">
        <v>152.46</v>
      </c>
      <c r="J78" s="27">
        <f>G78*0.94-H78-Таблица1[[#This Row],[Столбец92]]</f>
        <v>-215.46</v>
      </c>
      <c r="K78" s="29">
        <v>0</v>
      </c>
    </row>
    <row r="79" spans="1:11" ht="17.45" customHeight="1" x14ac:dyDescent="0.25">
      <c r="A79" s="25">
        <v>50</v>
      </c>
      <c r="B79" s="35" t="s">
        <v>35</v>
      </c>
      <c r="C79" s="35" t="s">
        <v>35</v>
      </c>
      <c r="D79" s="35" t="s">
        <v>36</v>
      </c>
      <c r="E79" s="39" t="s">
        <v>37</v>
      </c>
      <c r="F79" s="36" t="s">
        <v>26</v>
      </c>
      <c r="G79" s="40">
        <v>160</v>
      </c>
      <c r="H79" s="41">
        <v>80</v>
      </c>
      <c r="I79" s="40"/>
      <c r="J79" s="27">
        <f>G79*0.94-H79-Таблица1[[#This Row],[Столбец92]]</f>
        <v>70.399999999999977</v>
      </c>
      <c r="K79" s="29">
        <v>74.893617021276569</v>
      </c>
    </row>
    <row r="80" spans="1:11" ht="17.45" customHeight="1" x14ac:dyDescent="0.25">
      <c r="A80" s="25">
        <v>51</v>
      </c>
      <c r="B80" s="35" t="s">
        <v>35</v>
      </c>
      <c r="C80" s="35" t="s">
        <v>35</v>
      </c>
      <c r="D80" s="11" t="s">
        <v>36</v>
      </c>
      <c r="E80" s="39" t="s">
        <v>38</v>
      </c>
      <c r="F80" s="26" t="s">
        <v>26</v>
      </c>
      <c r="G80" s="40">
        <v>160</v>
      </c>
      <c r="H80" s="41">
        <v>284</v>
      </c>
      <c r="I80" s="40">
        <v>20</v>
      </c>
      <c r="J80" s="27">
        <f>G80*0.94-H80-Таблица1[[#This Row],[Столбец92]]</f>
        <v>-153.60000000000002</v>
      </c>
      <c r="K80" s="29">
        <v>0</v>
      </c>
    </row>
    <row r="81" spans="1:11" ht="17.45" customHeight="1" x14ac:dyDescent="0.25">
      <c r="A81" s="25">
        <v>52</v>
      </c>
      <c r="B81" s="35" t="s">
        <v>35</v>
      </c>
      <c r="C81" s="35" t="s">
        <v>35</v>
      </c>
      <c r="D81" s="11" t="s">
        <v>36</v>
      </c>
      <c r="E81" s="39" t="s">
        <v>39</v>
      </c>
      <c r="F81" s="26" t="s">
        <v>26</v>
      </c>
      <c r="G81" s="40">
        <v>160</v>
      </c>
      <c r="H81" s="41">
        <v>142</v>
      </c>
      <c r="I81" s="40"/>
      <c r="J81" s="27">
        <f>G81*0.94-H81-Таблица1[[#This Row],[Столбец92]]</f>
        <v>8.3999999999999773</v>
      </c>
      <c r="K81" s="29">
        <v>8.9361702127659335</v>
      </c>
    </row>
    <row r="82" spans="1:11" ht="17.45" customHeight="1" x14ac:dyDescent="0.25">
      <c r="A82" s="25">
        <v>53</v>
      </c>
      <c r="B82" s="35" t="s">
        <v>35</v>
      </c>
      <c r="C82" s="35" t="s">
        <v>35</v>
      </c>
      <c r="D82" s="11" t="s">
        <v>36</v>
      </c>
      <c r="E82" s="39" t="s">
        <v>40</v>
      </c>
      <c r="F82" s="26" t="s">
        <v>26</v>
      </c>
      <c r="G82" s="40">
        <v>380</v>
      </c>
      <c r="H82" s="41">
        <v>396</v>
      </c>
      <c r="I82" s="40">
        <v>15</v>
      </c>
      <c r="J82" s="27">
        <f>G82*0.94-H82-Таблица1[[#This Row],[Столбец92]]</f>
        <v>-53.800000000000011</v>
      </c>
      <c r="K82" s="29">
        <v>0</v>
      </c>
    </row>
    <row r="83" spans="1:11" ht="17.45" customHeight="1" x14ac:dyDescent="0.25">
      <c r="A83" s="25">
        <v>54</v>
      </c>
      <c r="B83" s="35" t="s">
        <v>35</v>
      </c>
      <c r="C83" s="35" t="s">
        <v>35</v>
      </c>
      <c r="D83" s="35" t="s">
        <v>36</v>
      </c>
      <c r="E83" s="39" t="s">
        <v>41</v>
      </c>
      <c r="F83" s="36" t="s">
        <v>26</v>
      </c>
      <c r="G83" s="40">
        <v>160</v>
      </c>
      <c r="H83" s="41">
        <v>453</v>
      </c>
      <c r="I83" s="40"/>
      <c r="J83" s="27">
        <f>G83*0.94-H83-Таблица1[[#This Row],[Столбец92]]</f>
        <v>-302.60000000000002</v>
      </c>
      <c r="K83" s="29">
        <v>0</v>
      </c>
    </row>
    <row r="84" spans="1:11" ht="17.45" customHeight="1" x14ac:dyDescent="0.25">
      <c r="A84" s="25">
        <v>55</v>
      </c>
      <c r="B84" s="35" t="s">
        <v>35</v>
      </c>
      <c r="C84" s="35" t="s">
        <v>35</v>
      </c>
      <c r="D84" s="35" t="s">
        <v>36</v>
      </c>
      <c r="E84" s="39" t="s">
        <v>42</v>
      </c>
      <c r="F84" s="36" t="s">
        <v>26</v>
      </c>
      <c r="G84" s="40">
        <v>250</v>
      </c>
      <c r="H84" s="41">
        <v>102</v>
      </c>
      <c r="I84" s="40"/>
      <c r="J84" s="27">
        <f>G84*0.94-H84-Таблица1[[#This Row],[Столбец92]]</f>
        <v>133</v>
      </c>
      <c r="K84" s="29">
        <v>141.48936170212767</v>
      </c>
    </row>
    <row r="85" spans="1:11" ht="17.45" customHeight="1" x14ac:dyDescent="0.25">
      <c r="A85" s="25">
        <v>56</v>
      </c>
      <c r="B85" s="11" t="s">
        <v>35</v>
      </c>
      <c r="C85" s="11" t="s">
        <v>35</v>
      </c>
      <c r="D85" s="11" t="s">
        <v>36</v>
      </c>
      <c r="E85" s="39" t="s">
        <v>43</v>
      </c>
      <c r="F85" s="26" t="s">
        <v>26</v>
      </c>
      <c r="G85" s="40">
        <v>250</v>
      </c>
      <c r="H85" s="41">
        <f>329-7</f>
        <v>322</v>
      </c>
      <c r="I85" s="40">
        <v>14</v>
      </c>
      <c r="J85" s="27">
        <f>G85*0.94-H85-Таблица1[[#This Row],[Столбец92]]</f>
        <v>-101</v>
      </c>
      <c r="K85" s="29">
        <v>0</v>
      </c>
    </row>
    <row r="86" spans="1:11" ht="17.45" customHeight="1" x14ac:dyDescent="0.25">
      <c r="A86" s="25">
        <v>57</v>
      </c>
      <c r="B86" s="11" t="s">
        <v>35</v>
      </c>
      <c r="C86" s="11" t="s">
        <v>35</v>
      </c>
      <c r="D86" s="11" t="s">
        <v>36</v>
      </c>
      <c r="E86" s="39" t="s">
        <v>44</v>
      </c>
      <c r="F86" s="26" t="s">
        <v>26</v>
      </c>
      <c r="G86" s="40">
        <v>400</v>
      </c>
      <c r="H86" s="41">
        <v>76</v>
      </c>
      <c r="I86" s="40"/>
      <c r="J86" s="27">
        <f>G86*0.94-H86-Таблица1[[#This Row],[Столбец92]]</f>
        <v>300</v>
      </c>
      <c r="K86" s="29">
        <v>319.14893617021278</v>
      </c>
    </row>
    <row r="87" spans="1:11" ht="17.45" customHeight="1" x14ac:dyDescent="0.25">
      <c r="A87" s="25">
        <v>58</v>
      </c>
      <c r="B87" s="11" t="s">
        <v>35</v>
      </c>
      <c r="C87" s="11" t="s">
        <v>35</v>
      </c>
      <c r="D87" s="11" t="s">
        <v>36</v>
      </c>
      <c r="E87" s="39" t="s">
        <v>45</v>
      </c>
      <c r="F87" s="26" t="s">
        <v>26</v>
      </c>
      <c r="G87" s="40">
        <v>400</v>
      </c>
      <c r="H87" s="41">
        <f>319+15</f>
        <v>334</v>
      </c>
      <c r="I87" s="40">
        <f>15+30+5</f>
        <v>50</v>
      </c>
      <c r="J87" s="27">
        <f>G87*0.94-H87-Таблица1[[#This Row],[Столбец92]]</f>
        <v>-8</v>
      </c>
      <c r="K87" s="29">
        <f>Таблица1[[#This Row],[Столбец10]]/0.94</f>
        <v>-8.5106382978723403</v>
      </c>
    </row>
    <row r="88" spans="1:11" ht="17.45" customHeight="1" x14ac:dyDescent="0.25">
      <c r="A88" s="25">
        <v>59</v>
      </c>
      <c r="B88" s="35" t="s">
        <v>35</v>
      </c>
      <c r="C88" s="35" t="s">
        <v>35</v>
      </c>
      <c r="D88" s="11" t="s">
        <v>36</v>
      </c>
      <c r="E88" s="39" t="s">
        <v>46</v>
      </c>
      <c r="F88" s="26" t="s">
        <v>26</v>
      </c>
      <c r="G88" s="40">
        <v>400</v>
      </c>
      <c r="H88" s="41">
        <v>95</v>
      </c>
      <c r="I88" s="41">
        <v>0.41</v>
      </c>
      <c r="J88" s="27">
        <f>G88*0.94-H88-Таблица1[[#This Row],[Столбец92]]</f>
        <v>280.58999999999997</v>
      </c>
      <c r="K88" s="29">
        <v>262</v>
      </c>
    </row>
    <row r="89" spans="1:11" ht="17.45" customHeight="1" x14ac:dyDescent="0.25">
      <c r="A89" s="25">
        <v>60</v>
      </c>
      <c r="B89" s="35" t="s">
        <v>35</v>
      </c>
      <c r="C89" s="35" t="s">
        <v>35</v>
      </c>
      <c r="D89" s="11" t="s">
        <v>36</v>
      </c>
      <c r="E89" s="39" t="s">
        <v>47</v>
      </c>
      <c r="F89" s="26" t="s">
        <v>26</v>
      </c>
      <c r="G89" s="40">
        <v>250</v>
      </c>
      <c r="H89" s="41">
        <v>196</v>
      </c>
      <c r="I89" s="40"/>
      <c r="J89" s="27">
        <f>G89*0.94-H89-Таблица1[[#This Row],[Столбец92]]</f>
        <v>39</v>
      </c>
      <c r="K89" s="29">
        <v>41.48936170212766</v>
      </c>
    </row>
    <row r="90" spans="1:11" ht="17.45" customHeight="1" x14ac:dyDescent="0.25">
      <c r="A90" s="25">
        <v>61</v>
      </c>
      <c r="B90" s="35" t="s">
        <v>35</v>
      </c>
      <c r="C90" s="35" t="s">
        <v>35</v>
      </c>
      <c r="D90" s="35" t="s">
        <v>36</v>
      </c>
      <c r="E90" s="39" t="s">
        <v>48</v>
      </c>
      <c r="F90" s="36" t="s">
        <v>26</v>
      </c>
      <c r="G90" s="40">
        <v>160</v>
      </c>
      <c r="H90" s="41">
        <v>1</v>
      </c>
      <c r="I90" s="40"/>
      <c r="J90" s="27">
        <f>G90*0.94-H90-Таблица1[[#This Row],[Столбец92]]</f>
        <v>149.39999999999998</v>
      </c>
      <c r="K90" s="29">
        <v>158.93617021276594</v>
      </c>
    </row>
    <row r="91" spans="1:11" ht="17.45" customHeight="1" x14ac:dyDescent="0.25">
      <c r="A91" s="25">
        <v>62</v>
      </c>
      <c r="B91" s="35" t="s">
        <v>35</v>
      </c>
      <c r="C91" s="35" t="s">
        <v>35</v>
      </c>
      <c r="D91" s="35" t="s">
        <v>36</v>
      </c>
      <c r="E91" s="39" t="s">
        <v>49</v>
      </c>
      <c r="F91" s="36" t="s">
        <v>26</v>
      </c>
      <c r="G91" s="40">
        <v>400</v>
      </c>
      <c r="H91" s="41">
        <v>30</v>
      </c>
      <c r="I91" s="40"/>
      <c r="J91" s="27">
        <f>G91*0.94-H91-Таблица1[[#This Row],[Столбец92]]</f>
        <v>346</v>
      </c>
      <c r="K91" s="29">
        <v>368.08510638297872</v>
      </c>
    </row>
    <row r="92" spans="1:11" ht="17.45" customHeight="1" x14ac:dyDescent="0.25">
      <c r="A92" s="25">
        <v>63</v>
      </c>
      <c r="B92" s="35" t="s">
        <v>35</v>
      </c>
      <c r="C92" s="35" t="s">
        <v>35</v>
      </c>
      <c r="D92" s="35" t="s">
        <v>36</v>
      </c>
      <c r="E92" s="39" t="s">
        <v>50</v>
      </c>
      <c r="F92" s="36" t="s">
        <v>26</v>
      </c>
      <c r="G92" s="40">
        <v>320</v>
      </c>
      <c r="H92" s="41">
        <f>167+15+7+15</f>
        <v>204</v>
      </c>
      <c r="I92" s="40">
        <f>37+14</f>
        <v>51</v>
      </c>
      <c r="J92" s="27">
        <f>G92*0.94-H92-Таблица1[[#This Row],[Столбец92]]</f>
        <v>45.799999999999955</v>
      </c>
      <c r="K92" s="29">
        <v>42</v>
      </c>
    </row>
    <row r="93" spans="1:11" ht="17.45" customHeight="1" x14ac:dyDescent="0.25">
      <c r="A93" s="25">
        <v>64</v>
      </c>
      <c r="B93" s="35" t="s">
        <v>35</v>
      </c>
      <c r="C93" s="35" t="s">
        <v>35</v>
      </c>
      <c r="D93" s="35" t="s">
        <v>36</v>
      </c>
      <c r="E93" s="39" t="s">
        <v>51</v>
      </c>
      <c r="F93" s="36" t="s">
        <v>26</v>
      </c>
      <c r="G93" s="40">
        <v>250</v>
      </c>
      <c r="H93" s="41">
        <v>154</v>
      </c>
      <c r="I93" s="40"/>
      <c r="J93" s="27">
        <f>G93*0.94-H93-Таблица1[[#This Row],[Столбец92]]</f>
        <v>81</v>
      </c>
      <c r="K93" s="29">
        <v>80</v>
      </c>
    </row>
    <row r="94" spans="1:11" ht="17.45" customHeight="1" x14ac:dyDescent="0.25">
      <c r="A94" s="25">
        <v>65</v>
      </c>
      <c r="B94" s="35" t="s">
        <v>35</v>
      </c>
      <c r="C94" s="35" t="s">
        <v>35</v>
      </c>
      <c r="D94" s="35" t="s">
        <v>36</v>
      </c>
      <c r="E94" s="39" t="s">
        <v>52</v>
      </c>
      <c r="F94" s="36" t="s">
        <v>26</v>
      </c>
      <c r="G94" s="40">
        <v>160</v>
      </c>
      <c r="H94" s="41">
        <v>15</v>
      </c>
      <c r="I94" s="40"/>
      <c r="J94" s="27">
        <f>G94*0.94-H94-Таблица1[[#This Row],[Столбец92]]</f>
        <v>135.39999999999998</v>
      </c>
      <c r="K94" s="29">
        <v>144.04255319148933</v>
      </c>
    </row>
    <row r="95" spans="1:11" ht="17.45" customHeight="1" x14ac:dyDescent="0.25">
      <c r="A95" s="25">
        <v>66</v>
      </c>
      <c r="B95" s="35" t="s">
        <v>35</v>
      </c>
      <c r="C95" s="35" t="s">
        <v>35</v>
      </c>
      <c r="D95" s="35" t="s">
        <v>36</v>
      </c>
      <c r="E95" s="39" t="s">
        <v>53</v>
      </c>
      <c r="F95" s="36" t="s">
        <v>26</v>
      </c>
      <c r="G95" s="40">
        <v>250</v>
      </c>
      <c r="H95" s="41">
        <v>195</v>
      </c>
      <c r="I95" s="40"/>
      <c r="J95" s="27">
        <f>G95*0.94-H95-Таблица1[[#This Row],[Столбец92]]</f>
        <v>40</v>
      </c>
      <c r="K95" s="29">
        <v>38</v>
      </c>
    </row>
    <row r="96" spans="1:11" ht="17.45" customHeight="1" x14ac:dyDescent="0.25">
      <c r="A96" s="25">
        <v>67</v>
      </c>
      <c r="B96" s="35" t="s">
        <v>35</v>
      </c>
      <c r="C96" s="35" t="s">
        <v>35</v>
      </c>
      <c r="D96" s="35" t="s">
        <v>36</v>
      </c>
      <c r="E96" s="39" t="s">
        <v>54</v>
      </c>
      <c r="F96" s="36" t="s">
        <v>26</v>
      </c>
      <c r="G96" s="40">
        <v>160</v>
      </c>
      <c r="H96" s="41">
        <v>107</v>
      </c>
      <c r="I96" s="40"/>
      <c r="J96" s="27">
        <f>G96*0.94-H96-Таблица1[[#This Row],[Столбец92]]</f>
        <v>43.399999999999977</v>
      </c>
      <c r="K96" s="29">
        <v>46.170212765957423</v>
      </c>
    </row>
    <row r="97" spans="1:11" ht="17.45" customHeight="1" x14ac:dyDescent="0.25">
      <c r="A97" s="25">
        <v>68</v>
      </c>
      <c r="B97" s="35" t="s">
        <v>35</v>
      </c>
      <c r="C97" s="35" t="s">
        <v>35</v>
      </c>
      <c r="D97" s="35" t="s">
        <v>36</v>
      </c>
      <c r="E97" s="39" t="s">
        <v>55</v>
      </c>
      <c r="F97" s="36" t="s">
        <v>26</v>
      </c>
      <c r="G97" s="40">
        <v>250</v>
      </c>
      <c r="H97" s="41">
        <v>159</v>
      </c>
      <c r="I97" s="40"/>
      <c r="J97" s="27">
        <f>G97*0.94-H97-Таблица1[[#This Row],[Столбец92]]</f>
        <v>76</v>
      </c>
      <c r="K97" s="29">
        <v>80.851063829787236</v>
      </c>
    </row>
    <row r="98" spans="1:11" ht="17.45" customHeight="1" x14ac:dyDescent="0.25">
      <c r="A98" s="25">
        <v>69</v>
      </c>
      <c r="B98" s="35" t="s">
        <v>35</v>
      </c>
      <c r="C98" s="35" t="s">
        <v>35</v>
      </c>
      <c r="D98" s="35" t="s">
        <v>36</v>
      </c>
      <c r="E98" s="39" t="s">
        <v>56</v>
      </c>
      <c r="F98" s="36" t="s">
        <v>26</v>
      </c>
      <c r="G98" s="40">
        <v>250</v>
      </c>
      <c r="H98" s="41">
        <v>160</v>
      </c>
      <c r="I98" s="40"/>
      <c r="J98" s="27">
        <f>G98*0.94-H98-Таблица1[[#This Row],[Столбец92]]</f>
        <v>75</v>
      </c>
      <c r="K98" s="29">
        <v>79.787234042553195</v>
      </c>
    </row>
    <row r="99" spans="1:11" ht="17.45" customHeight="1" x14ac:dyDescent="0.25">
      <c r="A99" s="25">
        <v>70</v>
      </c>
      <c r="B99" s="35" t="s">
        <v>35</v>
      </c>
      <c r="C99" s="35" t="s">
        <v>35</v>
      </c>
      <c r="D99" s="35" t="s">
        <v>36</v>
      </c>
      <c r="E99" s="39" t="s">
        <v>57</v>
      </c>
      <c r="F99" s="36" t="s">
        <v>26</v>
      </c>
      <c r="G99" s="40">
        <v>250</v>
      </c>
      <c r="H99" s="41">
        <v>15</v>
      </c>
      <c r="I99" s="40"/>
      <c r="J99" s="27">
        <f>G99*0.94-H99-Таблица1[[#This Row],[Столбец92]]</f>
        <v>220</v>
      </c>
      <c r="K99" s="29">
        <v>234.04255319148936</v>
      </c>
    </row>
    <row r="100" spans="1:11" ht="17.45" customHeight="1" x14ac:dyDescent="0.25">
      <c r="A100" s="25">
        <v>71</v>
      </c>
      <c r="B100" s="35" t="s">
        <v>35</v>
      </c>
      <c r="C100" s="35" t="s">
        <v>35</v>
      </c>
      <c r="D100" s="35" t="s">
        <v>36</v>
      </c>
      <c r="E100" s="39" t="s">
        <v>58</v>
      </c>
      <c r="F100" s="36" t="s">
        <v>26</v>
      </c>
      <c r="G100" s="40">
        <v>400</v>
      </c>
      <c r="H100" s="41">
        <f>279+15</f>
        <v>294</v>
      </c>
      <c r="I100" s="40">
        <v>225</v>
      </c>
      <c r="J100" s="27">
        <f>G100*0.94-H100-Таблица1[[#This Row],[Столбец92]]</f>
        <v>-143</v>
      </c>
      <c r="K100" s="29">
        <f>Таблица1[[#This Row],[Столбец10]]/0.94</f>
        <v>-152.12765957446808</v>
      </c>
    </row>
    <row r="101" spans="1:11" ht="17.45" customHeight="1" x14ac:dyDescent="0.25">
      <c r="A101" s="25">
        <v>72</v>
      </c>
      <c r="B101" s="35" t="s">
        <v>35</v>
      </c>
      <c r="C101" s="35" t="s">
        <v>35</v>
      </c>
      <c r="D101" s="35" t="s">
        <v>36</v>
      </c>
      <c r="E101" s="39" t="s">
        <v>59</v>
      </c>
      <c r="F101" s="36" t="s">
        <v>26</v>
      </c>
      <c r="G101" s="40">
        <v>160</v>
      </c>
      <c r="H101" s="41">
        <f>15+15</f>
        <v>30</v>
      </c>
      <c r="I101" s="40">
        <v>15</v>
      </c>
      <c r="J101" s="27">
        <f>G101*0.94-H101-Таблица1[[#This Row],[Столбец92]]</f>
        <v>105.39999999999998</v>
      </c>
      <c r="K101" s="29">
        <f>Таблица1[[#This Row],[Столбец10]]/0.94</f>
        <v>112.12765957446807</v>
      </c>
    </row>
    <row r="102" spans="1:11" ht="17.45" customHeight="1" x14ac:dyDescent="0.25">
      <c r="A102" s="25">
        <v>73</v>
      </c>
      <c r="B102" s="35" t="s">
        <v>35</v>
      </c>
      <c r="C102" s="35" t="s">
        <v>35</v>
      </c>
      <c r="D102" s="35" t="s">
        <v>36</v>
      </c>
      <c r="E102" s="39" t="s">
        <v>60</v>
      </c>
      <c r="F102" s="36" t="s">
        <v>26</v>
      </c>
      <c r="G102" s="40">
        <v>250</v>
      </c>
      <c r="H102" s="41">
        <v>201</v>
      </c>
      <c r="I102" s="40">
        <v>15</v>
      </c>
      <c r="J102" s="27">
        <f>G102*0.94-H102-Таблица1[[#This Row],[Столбец92]]</f>
        <v>19</v>
      </c>
      <c r="K102" s="29">
        <v>5</v>
      </c>
    </row>
    <row r="103" spans="1:11" ht="17.45" customHeight="1" x14ac:dyDescent="0.25">
      <c r="A103" s="25">
        <v>74</v>
      </c>
      <c r="B103" s="35" t="s">
        <v>35</v>
      </c>
      <c r="C103" s="35" t="s">
        <v>35</v>
      </c>
      <c r="D103" s="35" t="s">
        <v>36</v>
      </c>
      <c r="E103" s="39" t="s">
        <v>61</v>
      </c>
      <c r="F103" s="36" t="s">
        <v>26</v>
      </c>
      <c r="G103" s="40">
        <v>160</v>
      </c>
      <c r="H103" s="41">
        <v>202</v>
      </c>
      <c r="I103" s="40"/>
      <c r="J103" s="27">
        <f>G103*0.94-H103-Таблица1[[#This Row],[Столбец92]]</f>
        <v>-51.600000000000023</v>
      </c>
      <c r="K103" s="29">
        <f>Таблица1[[#This Row],[Столбец10]]/0.94</f>
        <v>-54.893617021276626</v>
      </c>
    </row>
    <row r="104" spans="1:11" ht="17.45" customHeight="1" x14ac:dyDescent="0.25">
      <c r="A104" s="25">
        <v>75</v>
      </c>
      <c r="B104" s="35" t="s">
        <v>35</v>
      </c>
      <c r="C104" s="35" t="s">
        <v>35</v>
      </c>
      <c r="D104" s="35" t="s">
        <v>36</v>
      </c>
      <c r="E104" s="39" t="s">
        <v>62</v>
      </c>
      <c r="F104" s="36" t="s">
        <v>26</v>
      </c>
      <c r="G104" s="40">
        <v>160</v>
      </c>
      <c r="H104" s="41">
        <v>214</v>
      </c>
      <c r="I104" s="40"/>
      <c r="J104" s="27">
        <f>G104*0.94-H104-Таблица1[[#This Row],[Столбец92]]</f>
        <v>-63.600000000000023</v>
      </c>
      <c r="K104" s="29">
        <f>Таблица1[[#This Row],[Столбец10]]/0.94</f>
        <v>-67.65957446808514</v>
      </c>
    </row>
    <row r="105" spans="1:11" ht="17.45" customHeight="1" x14ac:dyDescent="0.25">
      <c r="A105" s="25">
        <v>76</v>
      </c>
      <c r="B105" s="35" t="s">
        <v>35</v>
      </c>
      <c r="C105" s="35" t="s">
        <v>35</v>
      </c>
      <c r="D105" s="35" t="s">
        <v>36</v>
      </c>
      <c r="E105" s="39" t="s">
        <v>63</v>
      </c>
      <c r="F105" s="36" t="s">
        <v>26</v>
      </c>
      <c r="G105" s="40">
        <v>250</v>
      </c>
      <c r="H105" s="41">
        <v>151</v>
      </c>
      <c r="I105" s="40"/>
      <c r="J105" s="27">
        <f>G105*0.94-H105-Таблица1[[#This Row],[Столбец92]]</f>
        <v>84</v>
      </c>
      <c r="K105" s="29">
        <f>Таблица1[[#This Row],[Столбец10]]/0.94</f>
        <v>89.361702127659584</v>
      </c>
    </row>
    <row r="106" spans="1:11" ht="17.45" customHeight="1" x14ac:dyDescent="0.25">
      <c r="A106" s="25">
        <v>77</v>
      </c>
      <c r="B106" s="35" t="s">
        <v>35</v>
      </c>
      <c r="C106" s="35" t="s">
        <v>35</v>
      </c>
      <c r="D106" s="45" t="s">
        <v>64</v>
      </c>
      <c r="E106" s="39" t="s">
        <v>65</v>
      </c>
      <c r="F106" s="36" t="s">
        <v>32</v>
      </c>
      <c r="G106" s="40">
        <v>400</v>
      </c>
      <c r="H106" s="41">
        <v>270</v>
      </c>
      <c r="I106" s="40"/>
      <c r="J106" s="27">
        <f>G106*0.94-H106-Таблица1[[#This Row],[Столбец92]]</f>
        <v>106</v>
      </c>
      <c r="K106" s="29">
        <f>Таблица1[[#This Row],[Столбец10]]/0.94</f>
        <v>112.76595744680851</v>
      </c>
    </row>
    <row r="107" spans="1:11" ht="17.45" customHeight="1" x14ac:dyDescent="0.25">
      <c r="A107" s="25">
        <v>78</v>
      </c>
      <c r="B107" s="35" t="s">
        <v>35</v>
      </c>
      <c r="C107" s="35" t="s">
        <v>35</v>
      </c>
      <c r="D107" s="45" t="s">
        <v>64</v>
      </c>
      <c r="E107" s="39" t="s">
        <v>66</v>
      </c>
      <c r="F107" s="36" t="s">
        <v>32</v>
      </c>
      <c r="G107" s="40">
        <v>400</v>
      </c>
      <c r="H107" s="41">
        <v>260</v>
      </c>
      <c r="I107" s="40"/>
      <c r="J107" s="27">
        <f>G107*0.94-H107-Таблица1[[#This Row],[Столбец92]]</f>
        <v>116</v>
      </c>
      <c r="K107" s="29">
        <f>Таблица1[[#This Row],[Столбец10]]/0.94</f>
        <v>123.40425531914894</v>
      </c>
    </row>
    <row r="108" spans="1:11" ht="17.45" customHeight="1" x14ac:dyDescent="0.25">
      <c r="A108" s="25">
        <v>79</v>
      </c>
      <c r="B108" s="35" t="s">
        <v>35</v>
      </c>
      <c r="C108" s="35" t="s">
        <v>35</v>
      </c>
      <c r="D108" s="45" t="s">
        <v>64</v>
      </c>
      <c r="E108" s="39" t="s">
        <v>67</v>
      </c>
      <c r="F108" s="36" t="s">
        <v>32</v>
      </c>
      <c r="G108" s="40">
        <v>400</v>
      </c>
      <c r="H108" s="41">
        <v>107</v>
      </c>
      <c r="I108" s="40"/>
      <c r="J108" s="27">
        <f>G108*0.94-H108-Таблица1[[#This Row],[Столбец92]]</f>
        <v>269</v>
      </c>
      <c r="K108" s="29">
        <f>Таблица1[[#This Row],[Столбец10]]/0.94</f>
        <v>286.17021276595744</v>
      </c>
    </row>
    <row r="109" spans="1:11" ht="17.45" customHeight="1" x14ac:dyDescent="0.25">
      <c r="A109" s="25">
        <v>80</v>
      </c>
      <c r="B109" s="35" t="s">
        <v>35</v>
      </c>
      <c r="C109" s="35" t="s">
        <v>35</v>
      </c>
      <c r="D109" s="45" t="s">
        <v>64</v>
      </c>
      <c r="E109" s="39" t="s">
        <v>68</v>
      </c>
      <c r="F109" s="36" t="s">
        <v>32</v>
      </c>
      <c r="G109" s="40">
        <v>400</v>
      </c>
      <c r="H109" s="41">
        <v>108</v>
      </c>
      <c r="I109" s="40"/>
      <c r="J109" s="27">
        <f>G109*0.94-H109-Таблица1[[#This Row],[Столбец92]]</f>
        <v>268</v>
      </c>
      <c r="K109" s="29">
        <f>Таблица1[[#This Row],[Столбец10]]/0.94</f>
        <v>285.10638297872345</v>
      </c>
    </row>
    <row r="110" spans="1:11" ht="17.45" customHeight="1" x14ac:dyDescent="0.25">
      <c r="A110" s="25">
        <v>81</v>
      </c>
      <c r="B110" s="35" t="s">
        <v>35</v>
      </c>
      <c r="C110" s="35" t="s">
        <v>35</v>
      </c>
      <c r="D110" s="45" t="s">
        <v>64</v>
      </c>
      <c r="E110" s="39" t="s">
        <v>69</v>
      </c>
      <c r="F110" s="36" t="s">
        <v>32</v>
      </c>
      <c r="G110" s="40">
        <v>160</v>
      </c>
      <c r="H110" s="41">
        <v>55</v>
      </c>
      <c r="I110" s="40">
        <v>1</v>
      </c>
      <c r="J110" s="27">
        <f>G110*0.94-H110-Таблица1[[#This Row],[Столбец92]]</f>
        <v>94.399999999999977</v>
      </c>
      <c r="K110" s="29">
        <f>Таблица1[[#This Row],[Столбец10]]/0.94</f>
        <v>100.4255319148936</v>
      </c>
    </row>
    <row r="111" spans="1:11" ht="17.45" customHeight="1" x14ac:dyDescent="0.25">
      <c r="A111" s="25">
        <v>82</v>
      </c>
      <c r="B111" s="35" t="s">
        <v>35</v>
      </c>
      <c r="C111" s="35" t="s">
        <v>35</v>
      </c>
      <c r="D111" s="45" t="s">
        <v>64</v>
      </c>
      <c r="E111" s="39" t="s">
        <v>70</v>
      </c>
      <c r="F111" s="25" t="s">
        <v>32</v>
      </c>
      <c r="G111" s="46">
        <v>100</v>
      </c>
      <c r="H111" s="47">
        <v>28</v>
      </c>
      <c r="I111" s="48"/>
      <c r="J111" s="39">
        <f>G111*0.94-H111-Таблица1[[#This Row],[Столбец92]]</f>
        <v>66</v>
      </c>
      <c r="K111" s="29">
        <f>Таблица1[[#This Row],[Столбец10]]/0.94</f>
        <v>70.212765957446805</v>
      </c>
    </row>
    <row r="112" spans="1:11" ht="17.45" customHeight="1" x14ac:dyDescent="0.25">
      <c r="A112" s="25">
        <v>83</v>
      </c>
      <c r="B112" s="35" t="s">
        <v>35</v>
      </c>
      <c r="C112" s="35" t="s">
        <v>35</v>
      </c>
      <c r="D112" s="45" t="s">
        <v>64</v>
      </c>
      <c r="E112" s="39" t="s">
        <v>71</v>
      </c>
      <c r="F112" s="25" t="s">
        <v>32</v>
      </c>
      <c r="G112" s="46">
        <v>100</v>
      </c>
      <c r="H112" s="47">
        <v>28</v>
      </c>
      <c r="I112" s="48"/>
      <c r="J112" s="39">
        <f>G112*0.94-H112-Таблица1[[#This Row],[Столбец92]]</f>
        <v>66</v>
      </c>
      <c r="K112" s="29">
        <f>Таблица1[[#This Row],[Столбец10]]/0.94</f>
        <v>70.212765957446805</v>
      </c>
    </row>
    <row r="113" spans="1:11" ht="17.45" customHeight="1" x14ac:dyDescent="0.25">
      <c r="A113" s="25">
        <v>84</v>
      </c>
      <c r="B113" s="35" t="s">
        <v>35</v>
      </c>
      <c r="C113" s="35" t="s">
        <v>35</v>
      </c>
      <c r="D113" s="45" t="s">
        <v>64</v>
      </c>
      <c r="E113" s="39" t="s">
        <v>72</v>
      </c>
      <c r="F113" s="25" t="s">
        <v>32</v>
      </c>
      <c r="G113" s="40">
        <v>630</v>
      </c>
      <c r="H113" s="41">
        <v>285</v>
      </c>
      <c r="I113" s="40">
        <v>16</v>
      </c>
      <c r="J113" s="40">
        <f>G113*0.94-H113-Таблица1[[#This Row],[Столбец92]]</f>
        <v>291.19999999999993</v>
      </c>
      <c r="K113" s="29">
        <f>Таблица1[[#This Row],[Столбец10]]/0.94</f>
        <v>309.78723404255311</v>
      </c>
    </row>
    <row r="114" spans="1:11" ht="21.95" customHeight="1" x14ac:dyDescent="0.25">
      <c r="A114" s="25">
        <v>85</v>
      </c>
      <c r="B114" s="35" t="s">
        <v>35</v>
      </c>
      <c r="C114" s="35" t="s">
        <v>35</v>
      </c>
      <c r="D114" s="45" t="s">
        <v>73</v>
      </c>
      <c r="E114" s="39" t="s">
        <v>74</v>
      </c>
      <c r="F114" s="25" t="s">
        <v>32</v>
      </c>
      <c r="G114" s="46">
        <v>250</v>
      </c>
      <c r="H114" s="46">
        <v>25.6</v>
      </c>
      <c r="I114" s="48"/>
      <c r="J114" s="39">
        <f>G114*0.94-H114-Таблица1[[#This Row],[Столбец92]]</f>
        <v>209.4</v>
      </c>
      <c r="K114" s="29">
        <f>Таблица1[[#This Row],[Столбец10]]/0.94</f>
        <v>222.76595744680853</v>
      </c>
    </row>
    <row r="115" spans="1:11" ht="21.95" customHeight="1" x14ac:dyDescent="0.25">
      <c r="A115" s="25">
        <v>86</v>
      </c>
      <c r="B115" s="11" t="s">
        <v>35</v>
      </c>
      <c r="C115" s="11" t="s">
        <v>35</v>
      </c>
      <c r="D115" s="45" t="s">
        <v>73</v>
      </c>
      <c r="E115" s="39" t="s">
        <v>75</v>
      </c>
      <c r="F115" s="25" t="s">
        <v>32</v>
      </c>
      <c r="G115" s="49">
        <v>250</v>
      </c>
      <c r="H115" s="49">
        <v>25.6</v>
      </c>
      <c r="I115" s="48"/>
      <c r="J115" s="39">
        <f>G115*0.94-H115-Таблица1[[#This Row],[Столбец92]]</f>
        <v>209.4</v>
      </c>
      <c r="K115" s="29">
        <f>Таблица1[[#This Row],[Столбец10]]/0.94</f>
        <v>222.76595744680853</v>
      </c>
    </row>
    <row r="116" spans="1:11" ht="21.95" customHeight="1" x14ac:dyDescent="0.25">
      <c r="A116" s="25">
        <v>87</v>
      </c>
      <c r="B116" s="11" t="s">
        <v>35</v>
      </c>
      <c r="C116" s="11" t="s">
        <v>35</v>
      </c>
      <c r="D116" s="45" t="s">
        <v>73</v>
      </c>
      <c r="E116" s="39" t="s">
        <v>76</v>
      </c>
      <c r="F116" s="25" t="s">
        <v>32</v>
      </c>
      <c r="G116" s="49">
        <v>400</v>
      </c>
      <c r="H116" s="49">
        <v>46.95</v>
      </c>
      <c r="I116" s="48"/>
      <c r="J116" s="39">
        <f>G116*0.94-H116-Таблица1[[#This Row],[Столбец92]]</f>
        <v>329.05</v>
      </c>
      <c r="K116" s="29">
        <f>Таблица1[[#This Row],[Столбец10]]/0.94</f>
        <v>350.05319148936172</v>
      </c>
    </row>
    <row r="117" spans="1:11" ht="21.95" customHeight="1" x14ac:dyDescent="0.25">
      <c r="A117" s="25">
        <v>88</v>
      </c>
      <c r="B117" s="35" t="s">
        <v>35</v>
      </c>
      <c r="C117" s="35" t="s">
        <v>35</v>
      </c>
      <c r="D117" s="45" t="s">
        <v>73</v>
      </c>
      <c r="E117" s="39" t="s">
        <v>77</v>
      </c>
      <c r="F117" s="25" t="s">
        <v>32</v>
      </c>
      <c r="G117" s="46">
        <v>250</v>
      </c>
      <c r="H117" s="46"/>
      <c r="I117" s="48"/>
      <c r="J117" s="39">
        <f>G117*0.94-H117-Таблица1[[#This Row],[Столбец92]]</f>
        <v>235</v>
      </c>
      <c r="K117" s="29">
        <f>Таблица1[[#This Row],[Столбец10]]/0.94</f>
        <v>250</v>
      </c>
    </row>
    <row r="118" spans="1:11" ht="21.95" customHeight="1" x14ac:dyDescent="0.25">
      <c r="A118" s="25">
        <v>89</v>
      </c>
      <c r="B118" s="35" t="s">
        <v>35</v>
      </c>
      <c r="C118" s="35" t="s">
        <v>35</v>
      </c>
      <c r="D118" s="45" t="s">
        <v>73</v>
      </c>
      <c r="E118" s="39" t="s">
        <v>78</v>
      </c>
      <c r="F118" s="25" t="s">
        <v>32</v>
      </c>
      <c r="G118" s="46">
        <v>400</v>
      </c>
      <c r="H118" s="46">
        <f>355</f>
        <v>355</v>
      </c>
      <c r="I118" s="48">
        <v>5</v>
      </c>
      <c r="J118" s="39">
        <f>G118*0.94-H118-Таблица1[[#This Row],[Столбец92]]</f>
        <v>16</v>
      </c>
      <c r="K118" s="29">
        <v>12</v>
      </c>
    </row>
    <row r="119" spans="1:11" ht="21.95" customHeight="1" x14ac:dyDescent="0.25">
      <c r="A119" s="25">
        <v>90</v>
      </c>
      <c r="B119" s="35" t="s">
        <v>35</v>
      </c>
      <c r="C119" s="35" t="s">
        <v>35</v>
      </c>
      <c r="D119" s="45" t="s">
        <v>73</v>
      </c>
      <c r="E119" s="39" t="s">
        <v>79</v>
      </c>
      <c r="F119" s="25" t="s">
        <v>32</v>
      </c>
      <c r="G119" s="46">
        <v>250</v>
      </c>
      <c r="H119" s="46">
        <v>210</v>
      </c>
      <c r="I119" s="48"/>
      <c r="J119" s="39">
        <f>G119*0.94-H119-Таблица1[[#This Row],[Столбец92]]</f>
        <v>25</v>
      </c>
      <c r="K119" s="29">
        <f>Таблица1[[#This Row],[Столбец10]]/0.94</f>
        <v>26.595744680851066</v>
      </c>
    </row>
    <row r="120" spans="1:11" ht="21.95" customHeight="1" x14ac:dyDescent="0.25">
      <c r="A120" s="25">
        <v>91</v>
      </c>
      <c r="B120" s="35" t="s">
        <v>35</v>
      </c>
      <c r="C120" s="35" t="s">
        <v>35</v>
      </c>
      <c r="D120" s="45" t="s">
        <v>73</v>
      </c>
      <c r="E120" s="39" t="s">
        <v>80</v>
      </c>
      <c r="F120" s="25" t="s">
        <v>32</v>
      </c>
      <c r="G120" s="46">
        <v>630</v>
      </c>
      <c r="H120" s="46">
        <v>904</v>
      </c>
      <c r="I120" s="48"/>
      <c r="J120" s="39">
        <f>G120*0.94-H120-Таблица1[[#This Row],[Столбец92]]</f>
        <v>-311.80000000000007</v>
      </c>
      <c r="K120" s="29">
        <f>Таблица1[[#This Row],[Столбец10]]/0.94</f>
        <v>-331.70212765957456</v>
      </c>
    </row>
    <row r="121" spans="1:11" ht="21.95" customHeight="1" x14ac:dyDescent="0.25">
      <c r="A121" s="25">
        <v>92</v>
      </c>
      <c r="B121" s="35" t="s">
        <v>35</v>
      </c>
      <c r="C121" s="35" t="s">
        <v>35</v>
      </c>
      <c r="D121" s="45" t="s">
        <v>73</v>
      </c>
      <c r="E121" s="39" t="s">
        <v>81</v>
      </c>
      <c r="F121" s="25" t="s">
        <v>32</v>
      </c>
      <c r="G121" s="46">
        <v>400</v>
      </c>
      <c r="H121" s="46">
        <v>1042.75</v>
      </c>
      <c r="I121" s="48"/>
      <c r="J121" s="39">
        <f>G121*0.94-H121-Таблица1[[#This Row],[Столбец92]]</f>
        <v>-666.75</v>
      </c>
      <c r="K121" s="29">
        <f>Таблица1[[#This Row],[Столбец10]]/0.94</f>
        <v>-709.30851063829789</v>
      </c>
    </row>
    <row r="122" spans="1:11" ht="21.95" customHeight="1" x14ac:dyDescent="0.25">
      <c r="A122" s="25">
        <v>93</v>
      </c>
      <c r="B122" s="35" t="s">
        <v>35</v>
      </c>
      <c r="C122" s="35" t="s">
        <v>35</v>
      </c>
      <c r="D122" s="45" t="s">
        <v>73</v>
      </c>
      <c r="E122" s="39" t="s">
        <v>82</v>
      </c>
      <c r="F122" s="25" t="s">
        <v>32</v>
      </c>
      <c r="G122" s="46">
        <v>1000</v>
      </c>
      <c r="H122" s="46">
        <v>1220.3</v>
      </c>
      <c r="I122" s="48"/>
      <c r="J122" s="39">
        <f>G122*0.94-H122-Таблица1[[#This Row],[Столбец92]]</f>
        <v>-280.29999999999995</v>
      </c>
      <c r="K122" s="29">
        <f>Таблица1[[#This Row],[Столбец10]]/0.94</f>
        <v>-298.19148936170211</v>
      </c>
    </row>
    <row r="123" spans="1:11" ht="21.95" customHeight="1" x14ac:dyDescent="0.25">
      <c r="A123" s="25">
        <v>94</v>
      </c>
      <c r="B123" s="35" t="s">
        <v>35</v>
      </c>
      <c r="C123" s="35" t="s">
        <v>35</v>
      </c>
      <c r="D123" s="45" t="s">
        <v>73</v>
      </c>
      <c r="E123" s="39" t="s">
        <v>83</v>
      </c>
      <c r="F123" s="25" t="s">
        <v>32</v>
      </c>
      <c r="G123" s="46">
        <v>250</v>
      </c>
      <c r="H123" s="46">
        <v>249</v>
      </c>
      <c r="I123" s="48"/>
      <c r="J123" s="39">
        <f>G123*0.94-H123-Таблица1[[#This Row],[Столбец92]]</f>
        <v>-14</v>
      </c>
      <c r="K123" s="29">
        <f>Таблица1[[#This Row],[Столбец10]]/0.94</f>
        <v>-14.893617021276597</v>
      </c>
    </row>
    <row r="124" spans="1:11" ht="18.95" customHeight="1" x14ac:dyDescent="0.25">
      <c r="A124" s="25">
        <v>95</v>
      </c>
      <c r="B124" s="35" t="s">
        <v>35</v>
      </c>
      <c r="C124" s="35" t="s">
        <v>35</v>
      </c>
      <c r="D124" s="45" t="s">
        <v>73</v>
      </c>
      <c r="E124" s="39" t="s">
        <v>84</v>
      </c>
      <c r="F124" s="25" t="s">
        <v>32</v>
      </c>
      <c r="G124" s="46">
        <v>400</v>
      </c>
      <c r="H124" s="46">
        <v>191.9</v>
      </c>
      <c r="I124" s="48"/>
      <c r="J124" s="39">
        <f>G124*0.94-H124-Таблица1[[#This Row],[Столбец92]]</f>
        <v>184.1</v>
      </c>
      <c r="K124" s="29">
        <f>Таблица1[[#This Row],[Столбец10]]/0.94</f>
        <v>195.85106382978725</v>
      </c>
    </row>
    <row r="125" spans="1:11" ht="18.95" customHeight="1" x14ac:dyDescent="0.25">
      <c r="A125" s="25">
        <v>96</v>
      </c>
      <c r="B125" s="35" t="s">
        <v>35</v>
      </c>
      <c r="C125" s="35" t="s">
        <v>35</v>
      </c>
      <c r="D125" s="45" t="s">
        <v>73</v>
      </c>
      <c r="E125" s="39" t="s">
        <v>85</v>
      </c>
      <c r="F125" s="25" t="s">
        <v>32</v>
      </c>
      <c r="G125" s="46">
        <v>400</v>
      </c>
      <c r="H125" s="46">
        <v>195</v>
      </c>
      <c r="I125" s="48">
        <v>23.8</v>
      </c>
      <c r="J125" s="39">
        <f>G125*0.94-H125-Таблица1[[#This Row],[Столбец92]]</f>
        <v>157.19999999999999</v>
      </c>
      <c r="K125" s="50">
        <v>158.19999999999999</v>
      </c>
    </row>
    <row r="126" spans="1:11" ht="18.95" customHeight="1" x14ac:dyDescent="0.25">
      <c r="A126" s="25">
        <v>97</v>
      </c>
      <c r="B126" s="35" t="s">
        <v>35</v>
      </c>
      <c r="C126" s="35" t="s">
        <v>35</v>
      </c>
      <c r="D126" s="45" t="s">
        <v>86</v>
      </c>
      <c r="E126" s="39" t="s">
        <v>87</v>
      </c>
      <c r="F126" s="25" t="s">
        <v>32</v>
      </c>
      <c r="G126" s="46">
        <v>160</v>
      </c>
      <c r="H126" s="46">
        <v>189</v>
      </c>
      <c r="I126" s="48"/>
      <c r="J126" s="39">
        <f>G126*0.94-H126-Таблица1[[#This Row],[Столбец92]]</f>
        <v>-38.600000000000023</v>
      </c>
      <c r="K126" s="29">
        <f>Таблица1[[#This Row],[Столбец10]]/0.94</f>
        <v>-41.06382978723407</v>
      </c>
    </row>
    <row r="127" spans="1:11" ht="18.95" customHeight="1" x14ac:dyDescent="0.25">
      <c r="A127" s="25">
        <v>98</v>
      </c>
      <c r="B127" s="35" t="s">
        <v>35</v>
      </c>
      <c r="C127" s="35" t="s">
        <v>35</v>
      </c>
      <c r="D127" s="45" t="s">
        <v>86</v>
      </c>
      <c r="E127" s="39" t="s">
        <v>88</v>
      </c>
      <c r="F127" s="25" t="s">
        <v>32</v>
      </c>
      <c r="G127" s="46">
        <v>400</v>
      </c>
      <c r="H127" s="46">
        <v>382.5</v>
      </c>
      <c r="I127" s="48"/>
      <c r="J127" s="39">
        <f>G127*0.94-H127-Таблица1[[#This Row],[Столбец92]]</f>
        <v>-6.5</v>
      </c>
      <c r="K127" s="29">
        <f>Таблица1[[#This Row],[Столбец10]]/0.94</f>
        <v>-6.9148936170212769</v>
      </c>
    </row>
    <row r="128" spans="1:11" ht="18.95" customHeight="1" x14ac:dyDescent="0.25">
      <c r="A128" s="25">
        <v>99</v>
      </c>
      <c r="B128" s="35" t="s">
        <v>35</v>
      </c>
      <c r="C128" s="35" t="s">
        <v>35</v>
      </c>
      <c r="D128" s="45" t="s">
        <v>86</v>
      </c>
      <c r="E128" s="39" t="s">
        <v>89</v>
      </c>
      <c r="F128" s="25" t="s">
        <v>32</v>
      </c>
      <c r="G128" s="46">
        <v>400</v>
      </c>
      <c r="H128" s="46">
        <v>78.8</v>
      </c>
      <c r="I128" s="48"/>
      <c r="J128" s="39">
        <f>G128*0.94-H128-Таблица1[[#This Row],[Столбец92]]</f>
        <v>297.2</v>
      </c>
      <c r="K128" s="29">
        <f>Таблица1[[#This Row],[Столбец10]]/0.94</f>
        <v>316.17021276595744</v>
      </c>
    </row>
    <row r="129" spans="1:11" ht="18.95" customHeight="1" x14ac:dyDescent="0.25">
      <c r="A129" s="25">
        <v>100</v>
      </c>
      <c r="B129" s="35" t="s">
        <v>35</v>
      </c>
      <c r="C129" s="35" t="s">
        <v>35</v>
      </c>
      <c r="D129" s="45" t="s">
        <v>86</v>
      </c>
      <c r="E129" s="39" t="s">
        <v>90</v>
      </c>
      <c r="F129" s="25" t="s">
        <v>32</v>
      </c>
      <c r="G129" s="46">
        <v>100</v>
      </c>
      <c r="H129" s="46">
        <v>66</v>
      </c>
      <c r="I129" s="48"/>
      <c r="J129" s="39">
        <f>G129*0.94-H129-Таблица1[[#This Row],[Столбец92]]</f>
        <v>28</v>
      </c>
      <c r="K129" s="29">
        <f>Таблица1[[#This Row],[Столбец10]]/0.94</f>
        <v>29.787234042553195</v>
      </c>
    </row>
    <row r="130" spans="1:11" ht="18.95" customHeight="1" x14ac:dyDescent="0.25">
      <c r="A130" s="25">
        <v>101</v>
      </c>
      <c r="B130" s="35" t="s">
        <v>35</v>
      </c>
      <c r="C130" s="35" t="s">
        <v>35</v>
      </c>
      <c r="D130" s="45" t="s">
        <v>86</v>
      </c>
      <c r="E130" s="39" t="s">
        <v>91</v>
      </c>
      <c r="F130" s="25" t="s">
        <v>32</v>
      </c>
      <c r="G130" s="46">
        <v>630</v>
      </c>
      <c r="H130" s="46">
        <v>646</v>
      </c>
      <c r="I130" s="48">
        <v>12</v>
      </c>
      <c r="J130" s="39">
        <f>G130*0.94-H130-Таблица1[[#This Row],[Столбец92]]</f>
        <v>-65.800000000000068</v>
      </c>
      <c r="K130" s="29">
        <f>Таблица1[[#This Row],[Столбец10]]/0.94</f>
        <v>-70.000000000000071</v>
      </c>
    </row>
    <row r="131" spans="1:11" ht="18.95" customHeight="1" x14ac:dyDescent="0.25">
      <c r="A131" s="25">
        <v>102</v>
      </c>
      <c r="B131" s="35" t="s">
        <v>35</v>
      </c>
      <c r="C131" s="35" t="s">
        <v>35</v>
      </c>
      <c r="D131" s="45" t="s">
        <v>86</v>
      </c>
      <c r="E131" s="39" t="s">
        <v>92</v>
      </c>
      <c r="F131" s="25" t="s">
        <v>32</v>
      </c>
      <c r="G131" s="46">
        <v>400</v>
      </c>
      <c r="H131" s="46">
        <v>495</v>
      </c>
      <c r="I131" s="48"/>
      <c r="J131" s="39">
        <f>G131*0.94-H131-Таблица1[[#This Row],[Столбец92]]</f>
        <v>-119</v>
      </c>
      <c r="K131" s="29">
        <f>Таблица1[[#This Row],[Столбец10]]/0.94</f>
        <v>-126.59574468085107</v>
      </c>
    </row>
    <row r="132" spans="1:11" ht="18.95" customHeight="1" x14ac:dyDescent="0.25">
      <c r="A132" s="25">
        <v>103</v>
      </c>
      <c r="B132" s="35" t="s">
        <v>35</v>
      </c>
      <c r="C132" s="35" t="s">
        <v>35</v>
      </c>
      <c r="D132" s="45" t="s">
        <v>86</v>
      </c>
      <c r="E132" s="39" t="s">
        <v>93</v>
      </c>
      <c r="F132" s="25" t="s">
        <v>32</v>
      </c>
      <c r="G132" s="46">
        <v>160</v>
      </c>
      <c r="H132" s="46">
        <v>110</v>
      </c>
      <c r="I132" s="48"/>
      <c r="J132" s="39">
        <f>G132*0.94-H132-Таблица1[[#This Row],[Столбец92]]</f>
        <v>40.399999999999977</v>
      </c>
      <c r="K132" s="29">
        <f>Таблица1[[#This Row],[Столбец10]]/0.94</f>
        <v>42.978723404255298</v>
      </c>
    </row>
    <row r="133" spans="1:11" ht="18.95" customHeight="1" x14ac:dyDescent="0.25">
      <c r="A133" s="25">
        <v>104</v>
      </c>
      <c r="B133" s="35" t="s">
        <v>35</v>
      </c>
      <c r="C133" s="35" t="s">
        <v>35</v>
      </c>
      <c r="D133" s="45" t="s">
        <v>86</v>
      </c>
      <c r="E133" s="39" t="s">
        <v>94</v>
      </c>
      <c r="F133" s="25" t="s">
        <v>32</v>
      </c>
      <c r="G133" s="46">
        <v>100</v>
      </c>
      <c r="H133" s="46">
        <v>105</v>
      </c>
      <c r="I133" s="48"/>
      <c r="J133" s="39">
        <f>G133*0.94-H133-Таблица1[[#This Row],[Столбец92]]</f>
        <v>-11</v>
      </c>
      <c r="K133" s="29">
        <f>Таблица1[[#This Row],[Столбец10]]/0.94</f>
        <v>-11.702127659574469</v>
      </c>
    </row>
    <row r="137" spans="1:11" s="51" customFormat="1" ht="18.75" x14ac:dyDescent="0.3">
      <c r="B137" s="51" t="s">
        <v>95</v>
      </c>
      <c r="G137" s="51" t="s">
        <v>96</v>
      </c>
    </row>
    <row r="161" spans="3:8" ht="18.75" x14ac:dyDescent="0.3">
      <c r="C161" s="51"/>
      <c r="D161" s="51"/>
      <c r="E161" s="51"/>
      <c r="F161" s="51"/>
      <c r="G161" s="52"/>
      <c r="H161" s="52" t="s">
        <v>96</v>
      </c>
    </row>
  </sheetData>
  <mergeCells count="2">
    <mergeCell ref="A1:J1"/>
    <mergeCell ref="A2:K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2021-01-11T06:16:33Z</dcterms:modified>
</cp:coreProperties>
</file>