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77" i="1" l="1"/>
  <c r="J76" i="1"/>
  <c r="J120" i="1" l="1"/>
  <c r="K120" i="1" s="1"/>
  <c r="J82" i="1" l="1"/>
  <c r="K82" i="1" s="1"/>
  <c r="J83" i="1"/>
  <c r="K83" i="1" s="1"/>
  <c r="J81" i="1" l="1"/>
  <c r="K81" i="1" s="1"/>
  <c r="J30" i="1" l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8" i="1"/>
  <c r="J79" i="1"/>
  <c r="J80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H52" i="1" l="1"/>
  <c r="I26" i="1"/>
  <c r="I25" i="1"/>
  <c r="H24" i="1"/>
  <c r="I24" i="1" s="1"/>
  <c r="I23" i="1"/>
  <c r="I22" i="1"/>
  <c r="I21" i="1"/>
  <c r="I20" i="1"/>
  <c r="I19" i="1"/>
  <c r="I18" i="1"/>
  <c r="I17" i="1"/>
  <c r="I16" i="1"/>
  <c r="I15" i="1"/>
  <c r="I13" i="1"/>
  <c r="I12" i="1"/>
  <c r="I11" i="1"/>
  <c r="I8" i="1"/>
  <c r="I7" i="1"/>
  <c r="G6" i="1"/>
  <c r="I6" i="1" s="1"/>
  <c r="H54" i="1" l="1"/>
  <c r="J54" i="1" s="1"/>
  <c r="K38" i="1"/>
  <c r="K70" i="1"/>
  <c r="K106" i="1"/>
  <c r="K139" i="1"/>
  <c r="K171" i="1"/>
  <c r="K108" i="1"/>
  <c r="K173" i="1"/>
  <c r="K78" i="1"/>
  <c r="K142" i="1"/>
  <c r="K39" i="1"/>
  <c r="K71" i="1"/>
  <c r="K107" i="1"/>
  <c r="K140" i="1"/>
  <c r="K172" i="1"/>
  <c r="K48" i="1"/>
  <c r="K88" i="1"/>
  <c r="K137" i="1"/>
  <c r="K53" i="1"/>
  <c r="K122" i="1"/>
  <c r="K74" i="1"/>
  <c r="K143" i="1"/>
  <c r="K121" i="1"/>
  <c r="K85" i="1"/>
  <c r="K43" i="1"/>
  <c r="K111" i="1"/>
  <c r="K176" i="1"/>
  <c r="K68" i="1"/>
  <c r="K37" i="1"/>
  <c r="K166" i="1"/>
  <c r="K159" i="1"/>
  <c r="K178" i="1"/>
  <c r="K160" i="1"/>
  <c r="K149" i="1"/>
  <c r="K42" i="1"/>
  <c r="K151" i="1"/>
  <c r="K101" i="1"/>
  <c r="K76" i="1"/>
  <c r="K130" i="1"/>
  <c r="K46" i="1"/>
  <c r="K79" i="1"/>
  <c r="K114" i="1"/>
  <c r="K163" i="1"/>
  <c r="K161" i="1"/>
  <c r="K126" i="1"/>
  <c r="K63" i="1"/>
  <c r="K132" i="1"/>
  <c r="K40" i="1"/>
  <c r="K125" i="1"/>
  <c r="K105" i="1"/>
  <c r="K66" i="1"/>
  <c r="K96" i="1"/>
  <c r="K35" i="1"/>
  <c r="K168" i="1"/>
  <c r="K169" i="1"/>
  <c r="K127" i="1"/>
  <c r="K128" i="1"/>
  <c r="K186" i="1"/>
  <c r="K44" i="1"/>
  <c r="K84" i="1"/>
  <c r="K31" i="1"/>
  <c r="K164" i="1"/>
  <c r="K69" i="1"/>
  <c r="K167" i="1"/>
  <c r="K136" i="1"/>
  <c r="K113" i="1"/>
  <c r="K92" i="1"/>
  <c r="K87" i="1"/>
  <c r="K185" i="1"/>
  <c r="K80" i="1"/>
  <c r="K41" i="1"/>
  <c r="K135" i="1"/>
  <c r="K103" i="1"/>
  <c r="K117" i="1"/>
  <c r="K129" i="1"/>
  <c r="K54" i="1"/>
  <c r="K123" i="1"/>
  <c r="K187" i="1"/>
  <c r="K145" i="1"/>
  <c r="K170" i="1"/>
  <c r="K55" i="1"/>
  <c r="K156" i="1"/>
  <c r="K32" i="1"/>
  <c r="K177" i="1"/>
  <c r="K89" i="1"/>
  <c r="K50" i="1"/>
  <c r="K110" i="1"/>
  <c r="K150" i="1"/>
  <c r="K75" i="1"/>
  <c r="K116" i="1"/>
  <c r="K97" i="1"/>
  <c r="K95" i="1"/>
  <c r="K52" i="1"/>
  <c r="K141" i="1"/>
  <c r="K51" i="1"/>
  <c r="K30" i="1"/>
  <c r="K62" i="1"/>
  <c r="K133" i="1"/>
  <c r="K93" i="1"/>
  <c r="K180" i="1"/>
  <c r="K56" i="1"/>
  <c r="K165" i="1"/>
  <c r="K67" i="1"/>
  <c r="K153" i="1"/>
  <c r="K73" i="1"/>
  <c r="K152" i="1"/>
  <c r="K131" i="1"/>
  <c r="K100" i="1"/>
  <c r="K34" i="1"/>
  <c r="K59" i="1"/>
  <c r="K118" i="1"/>
  <c r="K179" i="1"/>
  <c r="K72" i="1"/>
  <c r="K45" i="1"/>
  <c r="K58" i="1"/>
  <c r="K109" i="1"/>
  <c r="K124" i="1"/>
  <c r="K112" i="1"/>
  <c r="K181" i="1"/>
  <c r="K36" i="1"/>
  <c r="K49" i="1"/>
  <c r="K86" i="1"/>
  <c r="K61" i="1"/>
  <c r="K147" i="1"/>
  <c r="K115" i="1"/>
  <c r="K138" i="1"/>
  <c r="K102" i="1"/>
  <c r="K182" i="1"/>
  <c r="K99" i="1"/>
  <c r="K60" i="1"/>
  <c r="K148" i="1"/>
  <c r="K65" i="1"/>
  <c r="K90" i="1"/>
  <c r="K155" i="1"/>
  <c r="K33" i="1"/>
  <c r="K91" i="1"/>
  <c r="K64" i="1"/>
  <c r="K154" i="1"/>
  <c r="K175" i="1"/>
  <c r="K144" i="1"/>
  <c r="K94" i="1"/>
  <c r="K146" i="1"/>
  <c r="K184" i="1"/>
  <c r="K98" i="1"/>
  <c r="K47" i="1"/>
  <c r="K157" i="1"/>
  <c r="K104" i="1"/>
  <c r="K183" i="1"/>
  <c r="K57" i="1"/>
  <c r="K134" i="1"/>
  <c r="K158" i="1"/>
  <c r="K174" i="1"/>
  <c r="K162" i="1"/>
  <c r="J119" i="1"/>
  <c r="K119" i="1"/>
</calcChain>
</file>

<file path=xl/sharedStrings.xml><?xml version="1.0" encoding="utf-8"?>
<sst xmlns="http://schemas.openxmlformats.org/spreadsheetml/2006/main" count="835" uniqueCount="156">
  <si>
    <t>№ п/п</t>
  </si>
  <si>
    <t xml:space="preserve">Муниципальное образование </t>
  </si>
  <si>
    <t>Город/Населенный пункт</t>
  </si>
  <si>
    <t>Район</t>
  </si>
  <si>
    <t>Диспетчерское наименование ТП 10(6)/0,4кВ</t>
  </si>
  <si>
    <t>Класс напряжения, кВ</t>
  </si>
  <si>
    <t>Пропускная способность  с учетом критерия (п-1), кВА</t>
  </si>
  <si>
    <t>Объём свободной мощности по РП</t>
  </si>
  <si>
    <t>Нижний Новгород</t>
  </si>
  <si>
    <t>Автозаводский</t>
  </si>
  <si>
    <t>Объем  свободной мощности по ТП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</si>
  <si>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</si>
  <si>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</si>
  <si>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</si>
  <si>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</si>
  <si>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</si>
  <si>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</si>
  <si>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Столбец8</t>
  </si>
  <si>
    <t>Столбец9</t>
  </si>
  <si>
    <t>Столбец92</t>
  </si>
  <si>
    <t>Столбец10</t>
  </si>
  <si>
    <t>Столбец11</t>
  </si>
  <si>
    <t>6/0,4</t>
  </si>
  <si>
    <t>90А</t>
  </si>
  <si>
    <t>96А</t>
  </si>
  <si>
    <t>Ленинский</t>
  </si>
  <si>
    <t>490A</t>
  </si>
  <si>
    <t>407А</t>
  </si>
  <si>
    <t>10/0,4</t>
  </si>
  <si>
    <t>302а</t>
  </si>
  <si>
    <t xml:space="preserve">Приокский </t>
  </si>
  <si>
    <t>Нижегородская обл.</t>
  </si>
  <si>
    <t>Вачский</t>
  </si>
  <si>
    <t>ЗТП-3408А</t>
  </si>
  <si>
    <t>ЗТП-3416А</t>
  </si>
  <si>
    <t>ЗТП-3415А</t>
  </si>
  <si>
    <t>ЗТП-3420А</t>
  </si>
  <si>
    <t>КТП 3421А</t>
  </si>
  <si>
    <t>КТП 3612А</t>
  </si>
  <si>
    <t>КТП 3617А</t>
  </si>
  <si>
    <t>ЗТП-3610А</t>
  </si>
  <si>
    <t>ЗТП-3618А</t>
  </si>
  <si>
    <t>КТП 3221А</t>
  </si>
  <si>
    <t>КТП 3223А</t>
  </si>
  <si>
    <t>МТП-3605А</t>
  </si>
  <si>
    <t>КТП 3218А</t>
  </si>
  <si>
    <t>КТП 3216А</t>
  </si>
  <si>
    <t>КТП 3217А</t>
  </si>
  <si>
    <t>КТП 3225А</t>
  </si>
  <si>
    <t>КТП 3215А</t>
  </si>
  <si>
    <t>КТП 3228А</t>
  </si>
  <si>
    <t>ЗТП-3227А</t>
  </si>
  <si>
    <t>КТП 3213А</t>
  </si>
  <si>
    <t>КТП 3209А</t>
  </si>
  <si>
    <t>ЗТП-3229А</t>
  </si>
  <si>
    <t>КТП 3220А</t>
  </si>
  <si>
    <t>ЗТП-3414А</t>
  </si>
  <si>
    <t>КТП 3623А</t>
  </si>
  <si>
    <t>КТП 3214А</t>
  </si>
  <si>
    <t>КТП 3611А</t>
  </si>
  <si>
    <t>Краснобаковский</t>
  </si>
  <si>
    <t>ЗТП 1058</t>
  </si>
  <si>
    <t>ЗТП 1059</t>
  </si>
  <si>
    <t>КТП 1201</t>
  </si>
  <si>
    <t>КТП 1175</t>
  </si>
  <si>
    <t>КТП 1061</t>
  </si>
  <si>
    <t>КТП 1069</t>
  </si>
  <si>
    <t>КТП 1023</t>
  </si>
  <si>
    <t>КТП 926</t>
  </si>
  <si>
    <t xml:space="preserve">Сеченовский </t>
  </si>
  <si>
    <t>КТП 6934 (2002)</t>
  </si>
  <si>
    <t>КТП 6933 (2001)</t>
  </si>
  <si>
    <t>КТП 2005</t>
  </si>
  <si>
    <t>КТП 2006</t>
  </si>
  <si>
    <t>КТП 1694</t>
  </si>
  <si>
    <t>КТП 2321</t>
  </si>
  <si>
    <t>ЗТП 1586</t>
  </si>
  <si>
    <t>КТП 2346</t>
  </si>
  <si>
    <t>КТП 2311</t>
  </si>
  <si>
    <t>КТП 2342</t>
  </si>
  <si>
    <t>ЗТП 2034</t>
  </si>
  <si>
    <t>ЗТП 2105</t>
  </si>
  <si>
    <t>Перевозский</t>
  </si>
  <si>
    <t>КТП 1592</t>
  </si>
  <si>
    <t>КТП 1673</t>
  </si>
  <si>
    <t>КТП 1539</t>
  </si>
  <si>
    <t>КТП 1645</t>
  </si>
  <si>
    <t>КТП 1680</t>
  </si>
  <si>
    <t>ЗТП 1612</t>
  </si>
  <si>
    <t>КТП 1451</t>
  </si>
  <si>
    <t>КТП 1602</t>
  </si>
  <si>
    <t>КТП 1000</t>
  </si>
  <si>
    <t xml:space="preserve"> </t>
  </si>
  <si>
    <t>Бутурлинский</t>
  </si>
  <si>
    <t>КТП 1841</t>
  </si>
  <si>
    <t>КТП 2156</t>
  </si>
  <si>
    <t>КТП 2108</t>
  </si>
  <si>
    <t>КТП ТСКА</t>
  </si>
  <si>
    <t>КТП 575</t>
  </si>
  <si>
    <t>Большемурашкинский</t>
  </si>
  <si>
    <t>ЗТП 564</t>
  </si>
  <si>
    <t>ЗТП 526</t>
  </si>
  <si>
    <t>ЗТП 548</t>
  </si>
  <si>
    <t>ЗТП 522</t>
  </si>
  <si>
    <t>ЗТП 543</t>
  </si>
  <si>
    <t>Тонкинский</t>
  </si>
  <si>
    <t>ТП 813</t>
  </si>
  <si>
    <t>ТП 812</t>
  </si>
  <si>
    <t>ТП 800</t>
  </si>
  <si>
    <t>ТП 847</t>
  </si>
  <si>
    <t>Арзамасский</t>
  </si>
  <si>
    <t>ТП 260</t>
  </si>
  <si>
    <t>ТП 2814</t>
  </si>
  <si>
    <t>ТП 3302</t>
  </si>
  <si>
    <t>Ковернинский</t>
  </si>
  <si>
    <t>КТП 663</t>
  </si>
  <si>
    <t>КТП 716</t>
  </si>
  <si>
    <t>КТП 533</t>
  </si>
  <si>
    <t>КТП 761</t>
  </si>
  <si>
    <t>КТП 117</t>
  </si>
  <si>
    <t>ЗТП 260</t>
  </si>
  <si>
    <t>ЗТП 351</t>
  </si>
  <si>
    <t>МТП 459</t>
  </si>
  <si>
    <t>КТП 460</t>
  </si>
  <si>
    <t>КТП 550</t>
  </si>
  <si>
    <t>КТП 574</t>
  </si>
  <si>
    <t>КТП 586</t>
  </si>
  <si>
    <t>КТП 619</t>
  </si>
  <si>
    <t>ЗТП 326</t>
  </si>
  <si>
    <t>КТП 642</t>
  </si>
  <si>
    <t>КТП 674</t>
  </si>
  <si>
    <t>КТП 685</t>
  </si>
  <si>
    <t>КТП 688</t>
  </si>
  <si>
    <t>КТП 695</t>
  </si>
  <si>
    <t>КТПП 704</t>
  </si>
  <si>
    <t>КТП 717</t>
  </si>
  <si>
    <t>КТП 720</t>
  </si>
  <si>
    <t>КТП 729</t>
  </si>
  <si>
    <t>КТП 730</t>
  </si>
  <si>
    <t>КТП 736</t>
  </si>
  <si>
    <t>КТПП 745</t>
  </si>
  <si>
    <t>КТП 746</t>
  </si>
  <si>
    <t>Княгиниский</t>
  </si>
  <si>
    <t>ТП 537А</t>
  </si>
  <si>
    <t>Максимальная мощность по заключенным договорам, кВт</t>
  </si>
  <si>
    <t>Объем свободной максимальной мощности , кВт</t>
  </si>
  <si>
    <t>ТП 527</t>
  </si>
  <si>
    <t>Объем свободной трансформаторной мощности , кВА</t>
  </si>
  <si>
    <t xml:space="preserve">     </t>
  </si>
  <si>
    <t>Столбец12</t>
  </si>
  <si>
    <t>КТП 353</t>
  </si>
  <si>
    <t>Нижегородский</t>
  </si>
  <si>
    <t>Максимальная мощность присоединенная за отчетный квартал, кВт</t>
  </si>
  <si>
    <t>ТП 1</t>
  </si>
  <si>
    <t xml:space="preserve">Сведения о наличии объема свободной для технологического присоединения потребителей трансформаторной мощности   с указанием текущего объема свободной мощности по центрам питания ООО "Электросети" напряжением 35 кВ и ниже по состоянию на 01.04.2023г. </t>
  </si>
  <si>
    <t>90В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</si>
</sst>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\ _₽_-;\-* #,##0\ _₽_-;_-* &quot;-&quot;\ _₽_-;_-@_-"/>
    <numFmt numFmtId="164" formatCode="#,##0.00;[Red]#,##0.00"/>
    <numFmt numFmtId="165" formatCode="#,##0;[Red]#,##0"/>
    <numFmt numFmtId="166" formatCode="_*\ ##0;&quot;0&quot;"/>
    <numFmt numFmtId="167" formatCode="_(* #,##0_);&quot;0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B0F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</cellStyleXfs>
  <cellXfs count="67">
    <xf numFmtId="0" fontId="0" fillId="0" borderId="0" xfId="0"/>
    <xf numFmtId="0" fontId="0" fillId="2" borderId="0" xfId="0" applyFill="1"/>
    <xf numFmtId="0" fontId="5" fillId="2" borderId="2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2" applyNumberFormat="1" applyFont="1" applyFill="1" applyBorder="1" applyAlignment="1">
      <alignment horizontal="center" vertical="center" wrapText="1"/>
    </xf>
    <xf numFmtId="0" fontId="3" fillId="2" borderId="2" xfId="3" applyFont="1" applyFill="1" applyBorder="1" applyAlignment="1">
      <alignment horizontal="center" vertical="center" wrapText="1"/>
    </xf>
    <xf numFmtId="1" fontId="3" fillId="2" borderId="2" xfId="3" applyNumberFormat="1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left" vertical="center"/>
    </xf>
    <xf numFmtId="2" fontId="3" fillId="2" borderId="2" xfId="3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/>
    </xf>
    <xf numFmtId="0" fontId="5" fillId="2" borderId="2" xfId="4" applyFont="1" applyFill="1" applyBorder="1" applyAlignment="1">
      <alignment horizontal="left" wrapText="1"/>
    </xf>
    <xf numFmtId="0" fontId="6" fillId="2" borderId="2" xfId="2" applyFont="1" applyFill="1" applyBorder="1" applyAlignment="1"/>
    <xf numFmtId="0" fontId="6" fillId="2" borderId="2" xfId="2" applyFont="1" applyFill="1" applyBorder="1" applyAlignment="1">
      <alignment horizontal="left"/>
    </xf>
    <xf numFmtId="0" fontId="3" fillId="2" borderId="2" xfId="4" applyFont="1" applyFill="1" applyBorder="1" applyAlignment="1">
      <alignment horizontal="left" wrapText="1"/>
    </xf>
    <xf numFmtId="0" fontId="3" fillId="2" borderId="2" xfId="4" applyFont="1" applyFill="1" applyBorder="1" applyAlignment="1">
      <alignment horizontal="center"/>
    </xf>
    <xf numFmtId="164" fontId="7" fillId="2" borderId="2" xfId="2" applyNumberFormat="1" applyFont="1" applyFill="1" applyBorder="1" applyAlignment="1">
      <alignment horizontal="center" wrapText="1"/>
    </xf>
    <xf numFmtId="164" fontId="3" fillId="2" borderId="2" xfId="4" applyNumberFormat="1" applyFont="1" applyFill="1" applyBorder="1" applyAlignment="1">
      <alignment horizontal="center"/>
    </xf>
    <xf numFmtId="0" fontId="0" fillId="2" borderId="2" xfId="0" applyFill="1" applyBorder="1"/>
    <xf numFmtId="0" fontId="5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left" wrapText="1"/>
    </xf>
    <xf numFmtId="0" fontId="5" fillId="2" borderId="4" xfId="4" applyFont="1" applyFill="1" applyBorder="1" applyAlignment="1">
      <alignment horizontal="center"/>
    </xf>
    <xf numFmtId="165" fontId="8" fillId="2" borderId="4" xfId="2" applyNumberFormat="1" applyFont="1" applyFill="1" applyBorder="1" applyAlignment="1">
      <alignment horizontal="center" wrapText="1"/>
    </xf>
    <xf numFmtId="164" fontId="8" fillId="2" borderId="4" xfId="2" applyNumberFormat="1" applyFont="1" applyFill="1" applyBorder="1" applyAlignment="1">
      <alignment horizontal="center" wrapText="1"/>
    </xf>
    <xf numFmtId="165" fontId="5" fillId="2" borderId="2" xfId="4" applyNumberFormat="1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2" xfId="4" applyFont="1" applyFill="1" applyBorder="1" applyAlignment="1">
      <alignment horizontal="center"/>
    </xf>
    <xf numFmtId="165" fontId="8" fillId="2" borderId="2" xfId="2" applyNumberFormat="1" applyFont="1" applyFill="1" applyBorder="1" applyAlignment="1">
      <alignment horizontal="center" wrapText="1"/>
    </xf>
    <xf numFmtId="164" fontId="8" fillId="2" borderId="2" xfId="2" applyNumberFormat="1" applyFont="1" applyFill="1" applyBorder="1" applyAlignment="1">
      <alignment horizontal="center" wrapText="1"/>
    </xf>
    <xf numFmtId="166" fontId="8" fillId="2" borderId="2" xfId="1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Border="1"/>
    <xf numFmtId="0" fontId="5" fillId="2" borderId="6" xfId="4" applyFont="1" applyFill="1" applyBorder="1" applyAlignment="1">
      <alignment horizontal="left" wrapText="1"/>
    </xf>
    <xf numFmtId="0" fontId="5" fillId="2" borderId="6" xfId="4" applyFont="1" applyFill="1" applyBorder="1" applyAlignment="1">
      <alignment horizontal="center"/>
    </xf>
    <xf numFmtId="165" fontId="8" fillId="2" borderId="6" xfId="2" applyNumberFormat="1" applyFont="1" applyFill="1" applyBorder="1" applyAlignment="1">
      <alignment horizontal="center" wrapText="1"/>
    </xf>
    <xf numFmtId="164" fontId="8" fillId="2" borderId="6" xfId="2" applyNumberFormat="1" applyFont="1" applyFill="1" applyBorder="1" applyAlignment="1">
      <alignment horizontal="center" wrapText="1"/>
    </xf>
    <xf numFmtId="0" fontId="5" fillId="2" borderId="7" xfId="4" applyFont="1" applyFill="1" applyBorder="1" applyAlignment="1">
      <alignment horizontal="left" wrapText="1"/>
    </xf>
    <xf numFmtId="0" fontId="5" fillId="2" borderId="7" xfId="4" applyFont="1" applyFill="1" applyBorder="1" applyAlignment="1">
      <alignment horizontal="center"/>
    </xf>
    <xf numFmtId="165" fontId="8" fillId="2" borderId="7" xfId="2" applyNumberFormat="1" applyFont="1" applyFill="1" applyBorder="1" applyAlignment="1">
      <alignment horizontal="center" wrapText="1"/>
    </xf>
    <xf numFmtId="164" fontId="8" fillId="2" borderId="7" xfId="2" applyNumberFormat="1" applyFont="1" applyFill="1" applyBorder="1" applyAlignment="1">
      <alignment horizontal="center" wrapText="1"/>
    </xf>
    <xf numFmtId="0" fontId="9" fillId="2" borderId="2" xfId="4" applyFont="1" applyFill="1" applyBorder="1" applyAlignment="1">
      <alignment horizontal="center"/>
    </xf>
    <xf numFmtId="165" fontId="10" fillId="2" borderId="2" xfId="2" applyNumberFormat="1" applyFont="1" applyFill="1" applyBorder="1" applyAlignment="1">
      <alignment horizontal="center" wrapText="1"/>
    </xf>
    <xf numFmtId="164" fontId="10" fillId="2" borderId="2" xfId="2" applyNumberFormat="1" applyFont="1" applyFill="1" applyBorder="1" applyAlignment="1">
      <alignment horizontal="center" wrapText="1"/>
    </xf>
    <xf numFmtId="0" fontId="9" fillId="2" borderId="7" xfId="4" applyFont="1" applyFill="1" applyBorder="1" applyAlignment="1">
      <alignment horizontal="center"/>
    </xf>
    <xf numFmtId="165" fontId="10" fillId="2" borderId="7" xfId="2" applyNumberFormat="1" applyFont="1" applyFill="1" applyBorder="1" applyAlignment="1">
      <alignment horizontal="center" wrapText="1"/>
    </xf>
    <xf numFmtId="164" fontId="10" fillId="2" borderId="7" xfId="2" applyNumberFormat="1" applyFont="1" applyFill="1" applyBorder="1" applyAlignment="1">
      <alignment horizontal="center" wrapText="1"/>
    </xf>
    <xf numFmtId="0" fontId="9" fillId="2" borderId="2" xfId="4" applyFont="1" applyFill="1" applyBorder="1" applyAlignment="1">
      <alignment horizontal="left" wrapText="1"/>
    </xf>
    <xf numFmtId="0" fontId="5" fillId="2" borderId="7" xfId="4" applyFont="1" applyFill="1" applyBorder="1" applyAlignment="1">
      <alignment horizontal="center" wrapText="1"/>
    </xf>
    <xf numFmtId="2" fontId="5" fillId="2" borderId="7" xfId="4" applyNumberFormat="1" applyFont="1" applyFill="1" applyBorder="1" applyAlignment="1">
      <alignment horizontal="center" wrapText="1"/>
    </xf>
    <xf numFmtId="0" fontId="9" fillId="2" borderId="2" xfId="4" applyFont="1" applyFill="1" applyBorder="1" applyAlignment="1">
      <alignment horizontal="center" wrapText="1"/>
    </xf>
    <xf numFmtId="0" fontId="5" fillId="2" borderId="2" xfId="4" applyFont="1" applyFill="1" applyBorder="1" applyAlignment="1">
      <alignment horizontal="center" wrapText="1"/>
    </xf>
    <xf numFmtId="0" fontId="9" fillId="2" borderId="5" xfId="2" applyFont="1" applyFill="1" applyBorder="1" applyAlignment="1">
      <alignment horizontal="center"/>
    </xf>
    <xf numFmtId="167" fontId="10" fillId="2" borderId="2" xfId="1" applyNumberFormat="1" applyFont="1" applyFill="1" applyBorder="1" applyAlignment="1" applyProtection="1">
      <alignment horizontal="center"/>
      <protection locked="0"/>
    </xf>
    <xf numFmtId="0" fontId="9" fillId="2" borderId="8" xfId="2" applyFont="1" applyFill="1" applyBorder="1" applyAlignment="1">
      <alignment horizontal="center"/>
    </xf>
    <xf numFmtId="0" fontId="9" fillId="2" borderId="7" xfId="4" applyFont="1" applyFill="1" applyBorder="1" applyAlignment="1">
      <alignment horizontal="left" wrapText="1"/>
    </xf>
    <xf numFmtId="167" fontId="10" fillId="2" borderId="7" xfId="1" applyNumberFormat="1" applyFont="1" applyFill="1" applyBorder="1" applyAlignment="1" applyProtection="1">
      <alignment horizontal="center"/>
      <protection locked="0"/>
    </xf>
    <xf numFmtId="0" fontId="10" fillId="2" borderId="0" xfId="2" applyFont="1" applyFill="1" applyAlignment="1">
      <alignment horizontal="center" wrapText="1"/>
    </xf>
    <xf numFmtId="0" fontId="0" fillId="2" borderId="1" xfId="0" applyFill="1" applyBorder="1"/>
    <xf numFmtId="165" fontId="11" fillId="2" borderId="2" xfId="2" applyNumberFormat="1" applyFont="1" applyFill="1" applyBorder="1" applyAlignment="1">
      <alignment horizontal="center" wrapText="1"/>
    </xf>
    <xf numFmtId="0" fontId="11" fillId="2" borderId="2" xfId="4" applyFont="1" applyFill="1" applyBorder="1" applyAlignment="1">
      <alignment horizontal="center" wrapText="1"/>
    </xf>
    <xf numFmtId="164" fontId="11" fillId="2" borderId="2" xfId="2" applyNumberFormat="1" applyFont="1" applyFill="1" applyBorder="1" applyAlignment="1">
      <alignment horizontal="center" wrapText="1"/>
    </xf>
    <xf numFmtId="165" fontId="11" fillId="2" borderId="7" xfId="2" applyNumberFormat="1" applyFont="1" applyFill="1" applyBorder="1" applyAlignment="1">
      <alignment horizontal="center" wrapText="1"/>
    </xf>
    <xf numFmtId="0" fontId="3" fillId="2" borderId="0" xfId="2" applyFont="1" applyFill="1" applyAlignment="1">
      <alignment horizontal="right" vertical="center"/>
    </xf>
    <xf numFmtId="0" fontId="4" fillId="2" borderId="1" xfId="2" applyFont="1" applyFill="1" applyBorder="1" applyAlignment="1">
      <alignment horizontal="center" vertical="center" wrapText="1"/>
    </xf>
    <xf numFmtId="0" fontId="9" fillId="3" borderId="7" xfId="4" applyFont="1" applyFill="1" applyBorder="1" applyAlignment="1">
      <alignment horizontal="center"/>
    </xf>
    <xf numFmtId="0" fontId="9" fillId="3" borderId="2" xfId="4" applyFont="1" applyFill="1" applyBorder="1" applyAlignment="1">
      <alignment horizontal="center"/>
    </xf>
    <xf numFmtId="0" fontId="5" fillId="3" borderId="7" xfId="4" applyFont="1" applyFill="1" applyBorder="1" applyAlignment="1">
      <alignment horizontal="center"/>
    </xf>
    <xf numFmtId="0" fontId="8" fillId="2" borderId="0" xfId="2" applyFont="1" applyFill="1" applyAlignment="1">
      <alignment horizontal="center" wrapText="1"/>
    </xf>
  </cellXfs>
  <cellStyles count="5">
    <cellStyle name="Обычный" xfId="0" builtinId="0"/>
    <cellStyle name="Обычный 2 2" xfId="4"/>
    <cellStyle name="Обычный 4 2" xfId="3"/>
    <cellStyle name="Обычный_Форма графиков" xfId="2"/>
    <cellStyle name="Финансовый [0]" xfId="1" builtinId="6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7" formatCode="_(* #,##0_);&quot;0&quot;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6" formatCode="_*\ ##0;&quot;0&quot;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5" formatCode="#,##0;[Red]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4" formatCode="#,##0.00;[Red]#,##0.0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5" formatCode="#,##0;[Red]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ill>
        <patternFill>
          <fgColor indexed="64"/>
          <bgColor theme="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29:L198" totalsRowShown="0" headerRowDxfId="16" dataDxfId="14" headerRowBorderDxfId="15" tableBorderDxfId="13" totalsRowBorderDxfId="12" dataCellStyle="Обычный_Форма графиков">
  <autoFilter ref="A29:L198"/>
  <tableColumns count="12">
    <tableColumn id="1" name="Столбец1" dataDxfId="11" dataCellStyle="Обычный_Форма графиков"/>
    <tableColumn id="2" name="Столбец2" dataDxfId="10" dataCellStyle="Обычный 2 2"/>
    <tableColumn id="3" name="Столбец3" dataDxfId="9" dataCellStyle="Обычный 2 2"/>
    <tableColumn id="4" name="Столбец4" dataDxfId="8" dataCellStyle="Обычный 2 2"/>
    <tableColumn id="5" name="Столбец5" dataDxfId="7" dataCellStyle="Обычный 2 2"/>
    <tableColumn id="6" name="Столбец6" dataDxfId="6" dataCellStyle="Обычный 2 2"/>
    <tableColumn id="8" name="Столбец8" dataDxfId="5" dataCellStyle="Обычный_Форма графиков"/>
    <tableColumn id="9" name="Столбец9" dataDxfId="4" dataCellStyle="Обычный_Форма графиков"/>
    <tableColumn id="7" name="Столбец92" dataDxfId="3" dataCellStyle="Обычный_Форма графиков"/>
    <tableColumn id="10" name="Столбец10" dataDxfId="2" dataCellStyle="Обычный_Форма графиков">
      <calculatedColumnFormula>G30*0.94-H30-Таблица1[[#This Row],[Столбец92]]</calculatedColumnFormula>
    </tableColumn>
    <tableColumn id="11" name="Столбец11" dataDxfId="1" dataCellStyle="Финансовый [0]"/>
    <tableColumn id="12" name="Столбец12" dataDxfId="0" dataCellStyle="Обычный_Форма графиков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tabSelected="1" topLeftCell="D2" workbookViewId="0">
      <selection activeCell="I139" sqref="I139"/>
    </sheetView>
  </sheetViews>
  <sheetFormatPr defaultRowHeight="15" outlineLevelCol="1" x14ac:dyDescent="0.25"/>
  <cols>
    <col min="1" max="1" width="12.5703125" style="1" customWidth="1"/>
    <col min="2" max="3" width="22.140625" style="1" customWidth="1"/>
    <col min="4" max="4" width="23" style="1" customWidth="1"/>
    <col min="5" max="5" width="16.85546875" style="1" customWidth="1"/>
    <col min="6" max="6" width="17.5703125" style="1" customWidth="1"/>
    <col min="7" max="7" width="22.5703125" style="1" customWidth="1"/>
    <col min="8" max="8" width="21.7109375" style="1" customWidth="1" outlineLevel="1"/>
    <col min="9" max="9" width="16.85546875" style="1" customWidth="1" outlineLevel="1"/>
    <col min="10" max="10" width="23.85546875" style="1" customWidth="1" outlineLevel="1"/>
    <col min="11" max="11" width="20.28515625" style="1" customWidth="1"/>
    <col min="12" max="16384" width="9.140625" style="1"/>
  </cols>
  <sheetData>
    <row r="1" spans="1:11" ht="0.6" customHeight="1" x14ac:dyDescent="0.25">
      <c r="A1" s="61"/>
      <c r="B1" s="61"/>
      <c r="C1" s="61"/>
      <c r="D1" s="61"/>
      <c r="E1" s="61"/>
      <c r="F1" s="61"/>
      <c r="G1" s="61"/>
      <c r="H1" s="61"/>
      <c r="I1" s="61"/>
      <c r="J1" s="61"/>
    </row>
    <row r="2" spans="1:11" ht="53.1" customHeight="1" x14ac:dyDescent="0.25">
      <c r="A2" s="62" t="s">
        <v>154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101.1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144</v>
      </c>
      <c r="I3" s="5" t="s">
        <v>152</v>
      </c>
      <c r="J3" s="5" t="s">
        <v>145</v>
      </c>
      <c r="K3" s="5" t="s">
        <v>147</v>
      </c>
    </row>
    <row r="4" spans="1:11" ht="14.25" customHeight="1" x14ac:dyDescent="0.25">
      <c r="A4" s="6">
        <v>1</v>
      </c>
      <c r="B4" s="6">
        <v>2</v>
      </c>
      <c r="C4" s="6">
        <v>3</v>
      </c>
      <c r="D4" s="6">
        <v>4</v>
      </c>
      <c r="E4" s="7">
        <v>5</v>
      </c>
      <c r="F4" s="7">
        <v>6</v>
      </c>
      <c r="G4" s="7">
        <v>7</v>
      </c>
      <c r="H4" s="7"/>
      <c r="I4" s="7"/>
      <c r="J4" s="7"/>
      <c r="K4" s="7">
        <v>8</v>
      </c>
    </row>
    <row r="5" spans="1:11" ht="15" hidden="1" customHeight="1" x14ac:dyDescent="0.25">
      <c r="A5" s="8" t="s">
        <v>7</v>
      </c>
      <c r="B5" s="6"/>
      <c r="C5" s="6"/>
      <c r="D5" s="6"/>
      <c r="E5" s="7"/>
      <c r="F5" s="9"/>
      <c r="G5" s="7"/>
      <c r="H5" s="7"/>
      <c r="I5" s="6"/>
      <c r="J5" s="6"/>
    </row>
    <row r="6" spans="1:11" ht="15" hidden="1" customHeight="1" x14ac:dyDescent="0.25">
      <c r="A6" s="10">
        <v>1</v>
      </c>
      <c r="B6" s="11" t="s">
        <v>8</v>
      </c>
      <c r="C6" s="11" t="s">
        <v>8</v>
      </c>
      <c r="D6" s="11" t="s">
        <v>9</v>
      </c>
      <c r="E6" s="7">
        <v>2</v>
      </c>
      <c r="F6" s="9">
        <v>6</v>
      </c>
      <c r="G6" s="7">
        <f>12015/2</f>
        <v>6007.5</v>
      </c>
      <c r="H6" s="7">
        <v>3600</v>
      </c>
      <c r="I6" s="7">
        <f>G6*0.93-H6</f>
        <v>1986.9750000000004</v>
      </c>
      <c r="J6" s="6">
        <v>0</v>
      </c>
    </row>
    <row r="7" spans="1:11" ht="15" hidden="1" customHeight="1" x14ac:dyDescent="0.25">
      <c r="A7" s="10">
        <v>2</v>
      </c>
      <c r="B7" s="11" t="s">
        <v>8</v>
      </c>
      <c r="C7" s="11" t="s">
        <v>8</v>
      </c>
      <c r="D7" s="11" t="s">
        <v>9</v>
      </c>
      <c r="E7" s="7">
        <v>4</v>
      </c>
      <c r="F7" s="9">
        <v>6</v>
      </c>
      <c r="G7" s="7">
        <v>8712.5</v>
      </c>
      <c r="H7" s="7">
        <v>4000</v>
      </c>
      <c r="I7" s="7">
        <f t="shared" ref="I7:I26" si="0">G7*0.93-H7</f>
        <v>4102.625</v>
      </c>
      <c r="J7" s="6">
        <v>0</v>
      </c>
    </row>
    <row r="8" spans="1:11" ht="15" hidden="1" customHeight="1" x14ac:dyDescent="0.25">
      <c r="A8" s="10">
        <v>3</v>
      </c>
      <c r="B8" s="11" t="s">
        <v>8</v>
      </c>
      <c r="C8" s="11" t="s">
        <v>8</v>
      </c>
      <c r="D8" s="11" t="s">
        <v>9</v>
      </c>
      <c r="E8" s="7">
        <v>5</v>
      </c>
      <c r="F8" s="9">
        <v>6</v>
      </c>
      <c r="G8" s="7">
        <v>5755</v>
      </c>
      <c r="H8" s="7">
        <v>4000</v>
      </c>
      <c r="I8" s="7">
        <f t="shared" si="0"/>
        <v>1352.1500000000005</v>
      </c>
      <c r="J8" s="6">
        <v>0</v>
      </c>
    </row>
    <row r="9" spans="1:11" ht="15" hidden="1" customHeight="1" x14ac:dyDescent="0.25">
      <c r="A9" s="10">
        <v>4</v>
      </c>
      <c r="B9" s="11" t="s">
        <v>8</v>
      </c>
      <c r="C9" s="11" t="s">
        <v>8</v>
      </c>
      <c r="D9" s="11" t="s">
        <v>9</v>
      </c>
      <c r="E9" s="7">
        <v>6</v>
      </c>
      <c r="F9" s="9">
        <v>6</v>
      </c>
      <c r="G9" s="7">
        <v>4220</v>
      </c>
      <c r="H9" s="7">
        <v>4500</v>
      </c>
      <c r="I9" s="7">
        <v>0</v>
      </c>
      <c r="J9" s="6">
        <v>0</v>
      </c>
    </row>
    <row r="10" spans="1:11" ht="15" hidden="1" customHeight="1" x14ac:dyDescent="0.25">
      <c r="A10" s="10">
        <v>5</v>
      </c>
      <c r="B10" s="11" t="s">
        <v>8</v>
      </c>
      <c r="C10" s="11" t="s">
        <v>8</v>
      </c>
      <c r="D10" s="11" t="s">
        <v>9</v>
      </c>
      <c r="E10" s="7">
        <v>7</v>
      </c>
      <c r="F10" s="9">
        <v>6</v>
      </c>
      <c r="G10" s="7">
        <v>3220</v>
      </c>
      <c r="H10" s="7">
        <v>4000</v>
      </c>
      <c r="I10" s="7">
        <v>0</v>
      </c>
      <c r="J10" s="6">
        <v>0</v>
      </c>
    </row>
    <row r="11" spans="1:11" ht="15" hidden="1" customHeight="1" x14ac:dyDescent="0.25">
      <c r="A11" s="10">
        <v>6</v>
      </c>
      <c r="B11" s="11" t="s">
        <v>8</v>
      </c>
      <c r="C11" s="11" t="s">
        <v>8</v>
      </c>
      <c r="D11" s="11" t="s">
        <v>9</v>
      </c>
      <c r="E11" s="7">
        <v>8</v>
      </c>
      <c r="F11" s="9">
        <v>6</v>
      </c>
      <c r="G11" s="7">
        <v>9157.5</v>
      </c>
      <c r="H11" s="7">
        <v>6889.5</v>
      </c>
      <c r="I11" s="7">
        <f t="shared" si="0"/>
        <v>1626.9750000000004</v>
      </c>
      <c r="J11" s="6">
        <v>0</v>
      </c>
    </row>
    <row r="12" spans="1:11" ht="15" hidden="1" customHeight="1" x14ac:dyDescent="0.25">
      <c r="A12" s="10">
        <v>7</v>
      </c>
      <c r="B12" s="11" t="s">
        <v>8</v>
      </c>
      <c r="C12" s="11" t="s">
        <v>8</v>
      </c>
      <c r="D12" s="11" t="s">
        <v>9</v>
      </c>
      <c r="E12" s="7">
        <v>9</v>
      </c>
      <c r="F12" s="9">
        <v>6</v>
      </c>
      <c r="G12" s="7">
        <v>3212.5</v>
      </c>
      <c r="H12" s="7">
        <v>2700</v>
      </c>
      <c r="I12" s="7">
        <f t="shared" si="0"/>
        <v>287.625</v>
      </c>
      <c r="J12" s="6">
        <v>0</v>
      </c>
    </row>
    <row r="13" spans="1:11" ht="15" hidden="1" customHeight="1" x14ac:dyDescent="0.25">
      <c r="A13" s="10">
        <v>8</v>
      </c>
      <c r="B13" s="11" t="s">
        <v>8</v>
      </c>
      <c r="C13" s="11" t="s">
        <v>8</v>
      </c>
      <c r="D13" s="11" t="s">
        <v>9</v>
      </c>
      <c r="E13" s="7">
        <v>10</v>
      </c>
      <c r="F13" s="9">
        <v>6</v>
      </c>
      <c r="G13" s="7">
        <v>6067.5</v>
      </c>
      <c r="H13" s="7">
        <v>4224</v>
      </c>
      <c r="I13" s="7">
        <f t="shared" si="0"/>
        <v>1418.7750000000005</v>
      </c>
      <c r="J13" s="6">
        <v>0</v>
      </c>
    </row>
    <row r="14" spans="1:11" ht="15" hidden="1" customHeight="1" x14ac:dyDescent="0.25">
      <c r="A14" s="10">
        <v>9</v>
      </c>
      <c r="B14" s="11" t="s">
        <v>8</v>
      </c>
      <c r="C14" s="11" t="s">
        <v>8</v>
      </c>
      <c r="D14" s="11" t="s">
        <v>9</v>
      </c>
      <c r="E14" s="7">
        <v>12</v>
      </c>
      <c r="F14" s="9">
        <v>6</v>
      </c>
      <c r="G14" s="7">
        <v>3635</v>
      </c>
      <c r="H14" s="7">
        <v>3530</v>
      </c>
      <c r="I14" s="7">
        <v>0</v>
      </c>
      <c r="J14" s="6">
        <v>0</v>
      </c>
    </row>
    <row r="15" spans="1:11" ht="15" hidden="1" customHeight="1" x14ac:dyDescent="0.25">
      <c r="A15" s="10">
        <v>10</v>
      </c>
      <c r="B15" s="11" t="s">
        <v>8</v>
      </c>
      <c r="C15" s="11" t="s">
        <v>8</v>
      </c>
      <c r="D15" s="11" t="s">
        <v>9</v>
      </c>
      <c r="E15" s="7">
        <v>13</v>
      </c>
      <c r="F15" s="9">
        <v>6</v>
      </c>
      <c r="G15" s="7">
        <v>8725</v>
      </c>
      <c r="H15" s="7">
        <v>6000</v>
      </c>
      <c r="I15" s="7">
        <f t="shared" si="0"/>
        <v>2114.25</v>
      </c>
      <c r="J15" s="6">
        <v>0</v>
      </c>
    </row>
    <row r="16" spans="1:11" ht="15" hidden="1" customHeight="1" x14ac:dyDescent="0.25">
      <c r="A16" s="10">
        <v>11</v>
      </c>
      <c r="B16" s="11" t="s">
        <v>8</v>
      </c>
      <c r="C16" s="11" t="s">
        <v>8</v>
      </c>
      <c r="D16" s="11" t="s">
        <v>9</v>
      </c>
      <c r="E16" s="7">
        <v>14</v>
      </c>
      <c r="F16" s="9">
        <v>6</v>
      </c>
      <c r="G16" s="7">
        <v>6335</v>
      </c>
      <c r="H16" s="7">
        <v>4000</v>
      </c>
      <c r="I16" s="7">
        <f t="shared" si="0"/>
        <v>1891.5500000000002</v>
      </c>
      <c r="J16" s="6">
        <v>0</v>
      </c>
    </row>
    <row r="17" spans="1:12" ht="15" hidden="1" customHeight="1" x14ac:dyDescent="0.25">
      <c r="A17" s="10">
        <v>12</v>
      </c>
      <c r="B17" s="11" t="s">
        <v>8</v>
      </c>
      <c r="C17" s="11" t="s">
        <v>8</v>
      </c>
      <c r="D17" s="11" t="s">
        <v>9</v>
      </c>
      <c r="E17" s="7">
        <v>15</v>
      </c>
      <c r="F17" s="9">
        <v>6</v>
      </c>
      <c r="G17" s="7">
        <v>5875</v>
      </c>
      <c r="H17" s="7">
        <v>5400</v>
      </c>
      <c r="I17" s="7">
        <f t="shared" si="0"/>
        <v>63.75</v>
      </c>
      <c r="J17" s="6">
        <v>0</v>
      </c>
    </row>
    <row r="18" spans="1:12" ht="15" hidden="1" customHeight="1" x14ac:dyDescent="0.25">
      <c r="A18" s="10">
        <v>13</v>
      </c>
      <c r="B18" s="11" t="s">
        <v>8</v>
      </c>
      <c r="C18" s="11" t="s">
        <v>8</v>
      </c>
      <c r="D18" s="11" t="s">
        <v>9</v>
      </c>
      <c r="E18" s="7">
        <v>17</v>
      </c>
      <c r="F18" s="9">
        <v>10</v>
      </c>
      <c r="G18" s="7">
        <v>2500</v>
      </c>
      <c r="H18" s="7">
        <v>2000</v>
      </c>
      <c r="I18" s="7">
        <f t="shared" si="0"/>
        <v>325</v>
      </c>
      <c r="J18" s="6">
        <v>0</v>
      </c>
    </row>
    <row r="19" spans="1:12" ht="15" hidden="1" customHeight="1" x14ac:dyDescent="0.25">
      <c r="A19" s="10">
        <v>14</v>
      </c>
      <c r="B19" s="11" t="s">
        <v>8</v>
      </c>
      <c r="C19" s="11" t="s">
        <v>8</v>
      </c>
      <c r="D19" s="11" t="s">
        <v>9</v>
      </c>
      <c r="E19" s="7">
        <v>18</v>
      </c>
      <c r="F19" s="9">
        <v>6</v>
      </c>
      <c r="G19" s="7">
        <v>5655</v>
      </c>
      <c r="H19" s="7">
        <v>4000</v>
      </c>
      <c r="I19" s="7">
        <f t="shared" si="0"/>
        <v>1259.1500000000005</v>
      </c>
      <c r="J19" s="6">
        <v>0</v>
      </c>
    </row>
    <row r="20" spans="1:12" ht="15" hidden="1" customHeight="1" x14ac:dyDescent="0.25">
      <c r="A20" s="10">
        <v>15</v>
      </c>
      <c r="B20" s="11" t="s">
        <v>8</v>
      </c>
      <c r="C20" s="11" t="s">
        <v>8</v>
      </c>
      <c r="D20" s="11" t="s">
        <v>9</v>
      </c>
      <c r="E20" s="7">
        <v>19</v>
      </c>
      <c r="F20" s="9">
        <v>6</v>
      </c>
      <c r="G20" s="7">
        <v>4190</v>
      </c>
      <c r="H20" s="7">
        <v>3700</v>
      </c>
      <c r="I20" s="7">
        <f t="shared" si="0"/>
        <v>196.70000000000027</v>
      </c>
      <c r="J20" s="6">
        <v>0</v>
      </c>
    </row>
    <row r="21" spans="1:12" ht="15" hidden="1" customHeight="1" x14ac:dyDescent="0.25">
      <c r="A21" s="10">
        <v>16</v>
      </c>
      <c r="B21" s="11" t="s">
        <v>8</v>
      </c>
      <c r="C21" s="11" t="s">
        <v>8</v>
      </c>
      <c r="D21" s="11" t="s">
        <v>9</v>
      </c>
      <c r="E21" s="7">
        <v>20</v>
      </c>
      <c r="F21" s="9">
        <v>6</v>
      </c>
      <c r="G21" s="7">
        <v>7662.5</v>
      </c>
      <c r="H21" s="7">
        <v>3200</v>
      </c>
      <c r="I21" s="7">
        <f t="shared" si="0"/>
        <v>3926.125</v>
      </c>
      <c r="J21" s="6">
        <v>0</v>
      </c>
    </row>
    <row r="22" spans="1:12" ht="15" hidden="1" customHeight="1" x14ac:dyDescent="0.25">
      <c r="A22" s="10">
        <v>17</v>
      </c>
      <c r="B22" s="11" t="s">
        <v>8</v>
      </c>
      <c r="C22" s="11" t="s">
        <v>8</v>
      </c>
      <c r="D22" s="11" t="s">
        <v>9</v>
      </c>
      <c r="E22" s="7">
        <v>22</v>
      </c>
      <c r="F22" s="9">
        <v>6</v>
      </c>
      <c r="G22" s="7">
        <v>4210</v>
      </c>
      <c r="H22" s="7">
        <v>2900</v>
      </c>
      <c r="I22" s="7">
        <f t="shared" si="0"/>
        <v>1015.3000000000002</v>
      </c>
      <c r="J22" s="6">
        <v>0</v>
      </c>
    </row>
    <row r="23" spans="1:12" ht="15" hidden="1" customHeight="1" x14ac:dyDescent="0.25">
      <c r="A23" s="10">
        <v>18</v>
      </c>
      <c r="B23" s="11" t="s">
        <v>8</v>
      </c>
      <c r="C23" s="11" t="s">
        <v>8</v>
      </c>
      <c r="D23" s="11" t="s">
        <v>9</v>
      </c>
      <c r="E23" s="7">
        <v>24</v>
      </c>
      <c r="F23" s="9">
        <v>6</v>
      </c>
      <c r="G23" s="7">
        <v>7410</v>
      </c>
      <c r="H23" s="7">
        <v>4000</v>
      </c>
      <c r="I23" s="7">
        <f t="shared" si="0"/>
        <v>2891.3</v>
      </c>
      <c r="J23" s="6">
        <v>0</v>
      </c>
    </row>
    <row r="24" spans="1:12" ht="15" hidden="1" customHeight="1" x14ac:dyDescent="0.25">
      <c r="A24" s="10">
        <v>19</v>
      </c>
      <c r="B24" s="11" t="s">
        <v>8</v>
      </c>
      <c r="C24" s="11" t="s">
        <v>8</v>
      </c>
      <c r="D24" s="11" t="s">
        <v>9</v>
      </c>
      <c r="E24" s="7">
        <v>25</v>
      </c>
      <c r="F24" s="9">
        <v>6</v>
      </c>
      <c r="G24" s="7">
        <v>3450</v>
      </c>
      <c r="H24" s="7">
        <f>1400+1600</f>
        <v>3000</v>
      </c>
      <c r="I24" s="7">
        <f t="shared" si="0"/>
        <v>208.5</v>
      </c>
      <c r="J24" s="6">
        <v>0</v>
      </c>
    </row>
    <row r="25" spans="1:12" ht="15" hidden="1" customHeight="1" x14ac:dyDescent="0.25">
      <c r="A25" s="10">
        <v>20</v>
      </c>
      <c r="B25" s="11" t="s">
        <v>8</v>
      </c>
      <c r="C25" s="11" t="s">
        <v>8</v>
      </c>
      <c r="D25" s="11" t="s">
        <v>9</v>
      </c>
      <c r="E25" s="7">
        <v>26</v>
      </c>
      <c r="F25" s="9">
        <v>6</v>
      </c>
      <c r="G25" s="7">
        <v>4230</v>
      </c>
      <c r="H25" s="7">
        <v>3000</v>
      </c>
      <c r="I25" s="7">
        <f t="shared" si="0"/>
        <v>933.90000000000009</v>
      </c>
      <c r="J25" s="6">
        <v>0</v>
      </c>
    </row>
    <row r="26" spans="1:12" ht="15" hidden="1" customHeight="1" x14ac:dyDescent="0.25">
      <c r="A26" s="10">
        <v>21</v>
      </c>
      <c r="B26" s="11" t="s">
        <v>8</v>
      </c>
      <c r="C26" s="11" t="s">
        <v>8</v>
      </c>
      <c r="D26" s="11" t="s">
        <v>9</v>
      </c>
      <c r="E26" s="7">
        <v>27</v>
      </c>
      <c r="F26" s="9">
        <v>6</v>
      </c>
      <c r="G26" s="7">
        <v>3815</v>
      </c>
      <c r="H26" s="7">
        <v>3300</v>
      </c>
      <c r="I26" s="7">
        <f t="shared" si="0"/>
        <v>247.95000000000027</v>
      </c>
      <c r="J26" s="6">
        <v>0</v>
      </c>
    </row>
    <row r="27" spans="1:12" ht="1.5" hidden="1" customHeight="1" x14ac:dyDescent="0.25">
      <c r="A27" s="10">
        <v>22</v>
      </c>
      <c r="B27" s="11" t="s">
        <v>8</v>
      </c>
      <c r="C27" s="11" t="s">
        <v>8</v>
      </c>
      <c r="D27" s="11" t="s">
        <v>9</v>
      </c>
      <c r="E27" s="7">
        <v>112</v>
      </c>
      <c r="F27" s="9">
        <v>6</v>
      </c>
      <c r="G27" s="7">
        <v>2710</v>
      </c>
      <c r="H27" s="7">
        <v>3100</v>
      </c>
      <c r="I27" s="7">
        <v>0</v>
      </c>
      <c r="J27" s="6">
        <v>0</v>
      </c>
    </row>
    <row r="28" spans="1:12" x14ac:dyDescent="0.25">
      <c r="A28" s="12" t="s">
        <v>10</v>
      </c>
      <c r="B28" s="13"/>
      <c r="C28" s="13"/>
      <c r="D28" s="14"/>
      <c r="E28" s="15"/>
      <c r="F28" s="15"/>
      <c r="G28" s="16"/>
      <c r="H28" s="16"/>
      <c r="I28" s="17"/>
      <c r="J28" s="17"/>
      <c r="K28" s="18"/>
    </row>
    <row r="29" spans="1:12" ht="14.1" hidden="1" customHeight="1" x14ac:dyDescent="0.25">
      <c r="A29" s="19" t="s">
        <v>11</v>
      </c>
      <c r="B29" s="20" t="s">
        <v>12</v>
      </c>
      <c r="C29" s="20" t="s">
        <v>13</v>
      </c>
      <c r="D29" s="20" t="s">
        <v>14</v>
      </c>
      <c r="E29" s="21" t="s">
        <v>15</v>
      </c>
      <c r="F29" s="21" t="s">
        <v>16</v>
      </c>
      <c r="G29" s="22" t="s">
        <v>17</v>
      </c>
      <c r="H29" s="23" t="s">
        <v>18</v>
      </c>
      <c r="I29" s="23" t="s">
        <v>19</v>
      </c>
      <c r="J29" s="22" t="s">
        <v>20</v>
      </c>
      <c r="K29" s="24" t="s">
        <v>21</v>
      </c>
      <c r="L29" s="56" t="s">
        <v>149</v>
      </c>
    </row>
    <row r="30" spans="1:12" ht="15.75" x14ac:dyDescent="0.25">
      <c r="A30" s="25">
        <v>1</v>
      </c>
      <c r="B30" s="11" t="s">
        <v>8</v>
      </c>
      <c r="C30" s="11" t="s">
        <v>8</v>
      </c>
      <c r="D30" s="11" t="s">
        <v>9</v>
      </c>
      <c r="E30" s="26">
        <v>21</v>
      </c>
      <c r="F30" s="26" t="s">
        <v>22</v>
      </c>
      <c r="G30" s="27">
        <v>630</v>
      </c>
      <c r="H30" s="28">
        <v>309.8</v>
      </c>
      <c r="I30" s="27"/>
      <c r="J30" s="27">
        <f>G30*0.94-H30-Таблица1[[#This Row],[Столбец92]]</f>
        <v>282.39999999999992</v>
      </c>
      <c r="K30" s="29">
        <f>Таблица1[[#This Row],[Столбец10]]/0.94</f>
        <v>300.42553191489355</v>
      </c>
      <c r="L30" s="55"/>
    </row>
    <row r="31" spans="1:12" ht="15.75" x14ac:dyDescent="0.25">
      <c r="A31" s="25">
        <v>2</v>
      </c>
      <c r="B31" s="11" t="s">
        <v>8</v>
      </c>
      <c r="C31" s="11" t="s">
        <v>8</v>
      </c>
      <c r="D31" s="11" t="s">
        <v>9</v>
      </c>
      <c r="E31" s="26">
        <v>785</v>
      </c>
      <c r="F31" s="26" t="s">
        <v>22</v>
      </c>
      <c r="G31" s="27">
        <v>400</v>
      </c>
      <c r="H31" s="28">
        <v>654</v>
      </c>
      <c r="I31" s="27"/>
      <c r="J31" s="29">
        <f>G31*0.94-H31-Таблица1[[#This Row],[Столбец92]]</f>
        <v>-278</v>
      </c>
      <c r="K31" s="29">
        <f>Таблица1[[#This Row],[Столбец10]]/0.94</f>
        <v>-295.74468085106383</v>
      </c>
      <c r="L31" s="55"/>
    </row>
    <row r="32" spans="1:12" ht="15.75" x14ac:dyDescent="0.25">
      <c r="A32" s="25">
        <v>3</v>
      </c>
      <c r="B32" s="11" t="s">
        <v>8</v>
      </c>
      <c r="C32" s="11" t="s">
        <v>8</v>
      </c>
      <c r="D32" s="11" t="s">
        <v>9</v>
      </c>
      <c r="E32" s="26">
        <v>127</v>
      </c>
      <c r="F32" s="26" t="s">
        <v>22</v>
      </c>
      <c r="G32" s="27">
        <v>1000</v>
      </c>
      <c r="H32" s="28">
        <v>1250</v>
      </c>
      <c r="I32" s="27"/>
      <c r="J32" s="29">
        <f>G32*0.94-H32-Таблица1[[#This Row],[Столбец92]]</f>
        <v>-310</v>
      </c>
      <c r="K32" s="29">
        <f>Таблица1[[#This Row],[Столбец10]]/0.94</f>
        <v>-329.78723404255322</v>
      </c>
      <c r="L32" s="55"/>
    </row>
    <row r="33" spans="1:12" ht="15.75" x14ac:dyDescent="0.25">
      <c r="A33" s="25">
        <v>4</v>
      </c>
      <c r="B33" s="11" t="s">
        <v>8</v>
      </c>
      <c r="C33" s="11" t="s">
        <v>8</v>
      </c>
      <c r="D33" s="11" t="s">
        <v>9</v>
      </c>
      <c r="E33" s="26">
        <v>134</v>
      </c>
      <c r="F33" s="26" t="s">
        <v>22</v>
      </c>
      <c r="G33" s="27">
        <v>630</v>
      </c>
      <c r="H33" s="28">
        <v>308.2</v>
      </c>
      <c r="I33" s="27"/>
      <c r="J33" s="29">
        <f>G33*0.94-H33-Таблица1[[#This Row],[Столбец92]]</f>
        <v>283.99999999999994</v>
      </c>
      <c r="K33" s="29">
        <f>Таблица1[[#This Row],[Столбец10]]/0.94</f>
        <v>302.12765957446805</v>
      </c>
      <c r="L33" s="55"/>
    </row>
    <row r="34" spans="1:12" ht="15.75" x14ac:dyDescent="0.25">
      <c r="A34" s="25">
        <v>5</v>
      </c>
      <c r="B34" s="11" t="s">
        <v>8</v>
      </c>
      <c r="C34" s="11" t="s">
        <v>8</v>
      </c>
      <c r="D34" s="11" t="s">
        <v>9</v>
      </c>
      <c r="E34" s="26">
        <v>237</v>
      </c>
      <c r="F34" s="26" t="s">
        <v>22</v>
      </c>
      <c r="G34" s="27">
        <v>630</v>
      </c>
      <c r="H34" s="28">
        <v>478</v>
      </c>
      <c r="I34" s="27"/>
      <c r="J34" s="27">
        <f>G34*0.94-H34-Таблица1[[#This Row],[Столбец92]]</f>
        <v>114.19999999999993</v>
      </c>
      <c r="K34" s="29">
        <f>Таблица1[[#This Row],[Столбец10]]/0.94</f>
        <v>121.4893617021276</v>
      </c>
      <c r="L34" s="55"/>
    </row>
    <row r="35" spans="1:12" ht="15.75" x14ac:dyDescent="0.25">
      <c r="A35" s="25">
        <v>6</v>
      </c>
      <c r="B35" s="11" t="s">
        <v>8</v>
      </c>
      <c r="C35" s="11" t="s">
        <v>8</v>
      </c>
      <c r="D35" s="11" t="s">
        <v>9</v>
      </c>
      <c r="E35" s="26">
        <v>264</v>
      </c>
      <c r="F35" s="26" t="s">
        <v>22</v>
      </c>
      <c r="G35" s="27">
        <v>630</v>
      </c>
      <c r="H35" s="28">
        <v>645</v>
      </c>
      <c r="I35" s="27"/>
      <c r="J35" s="29">
        <f>G35*0.94-H35-Таблица1[[#This Row],[Столбец92]]</f>
        <v>-52.800000000000068</v>
      </c>
      <c r="K35" s="29">
        <f>Таблица1[[#This Row],[Столбец10]]/0.94</f>
        <v>-56.170212765957523</v>
      </c>
      <c r="L35" s="55"/>
    </row>
    <row r="36" spans="1:12" ht="15.75" x14ac:dyDescent="0.25">
      <c r="A36" s="25">
        <v>7</v>
      </c>
      <c r="B36" s="11" t="s">
        <v>8</v>
      </c>
      <c r="C36" s="11" t="s">
        <v>8</v>
      </c>
      <c r="D36" s="11" t="s">
        <v>9</v>
      </c>
      <c r="E36" s="26">
        <v>266</v>
      </c>
      <c r="F36" s="26" t="s">
        <v>22</v>
      </c>
      <c r="G36" s="27">
        <v>400</v>
      </c>
      <c r="H36" s="28">
        <v>144</v>
      </c>
      <c r="I36" s="27"/>
      <c r="J36" s="27">
        <f>G36*0.94-H36-Таблица1[[#This Row],[Столбец92]]</f>
        <v>232</v>
      </c>
      <c r="K36" s="29">
        <f>Таблица1[[#This Row],[Столбец10]]/0.94</f>
        <v>246.80851063829789</v>
      </c>
      <c r="L36" s="55"/>
    </row>
    <row r="37" spans="1:12" ht="15.75" x14ac:dyDescent="0.25">
      <c r="A37" s="25">
        <v>8</v>
      </c>
      <c r="B37" s="11" t="s">
        <v>8</v>
      </c>
      <c r="C37" s="11" t="s">
        <v>8</v>
      </c>
      <c r="D37" s="11" t="s">
        <v>9</v>
      </c>
      <c r="E37" s="26">
        <v>338</v>
      </c>
      <c r="F37" s="26" t="s">
        <v>22</v>
      </c>
      <c r="G37" s="27">
        <v>1000</v>
      </c>
      <c r="H37" s="28">
        <v>1017.5</v>
      </c>
      <c r="I37" s="27"/>
      <c r="J37" s="29">
        <f>G37*0.94-H37-Таблица1[[#This Row],[Столбец92]]</f>
        <v>-77.5</v>
      </c>
      <c r="K37" s="29">
        <f>Таблица1[[#This Row],[Столбец10]]/0.94</f>
        <v>-82.446808510638306</v>
      </c>
      <c r="L37" s="55"/>
    </row>
    <row r="38" spans="1:12" ht="15.75" x14ac:dyDescent="0.25">
      <c r="A38" s="25">
        <v>9</v>
      </c>
      <c r="B38" s="11" t="s">
        <v>8</v>
      </c>
      <c r="C38" s="11" t="s">
        <v>8</v>
      </c>
      <c r="D38" s="11" t="s">
        <v>9</v>
      </c>
      <c r="E38" s="26">
        <v>361</v>
      </c>
      <c r="F38" s="26" t="s">
        <v>22</v>
      </c>
      <c r="G38" s="27">
        <v>400</v>
      </c>
      <c r="H38" s="28">
        <v>264</v>
      </c>
      <c r="I38" s="27"/>
      <c r="J38" s="27">
        <f>G38*0.94-H38-Таблица1[[#This Row],[Столбец92]]</f>
        <v>112</v>
      </c>
      <c r="K38" s="29">
        <f>Таблица1[[#This Row],[Столбец10]]/0.94</f>
        <v>119.14893617021278</v>
      </c>
      <c r="L38" s="55"/>
    </row>
    <row r="39" spans="1:12" ht="15.75" x14ac:dyDescent="0.25">
      <c r="A39" s="25">
        <v>10</v>
      </c>
      <c r="B39" s="11" t="s">
        <v>8</v>
      </c>
      <c r="C39" s="11" t="s">
        <v>8</v>
      </c>
      <c r="D39" s="11" t="s">
        <v>9</v>
      </c>
      <c r="E39" s="26">
        <v>373</v>
      </c>
      <c r="F39" s="26" t="s">
        <v>22</v>
      </c>
      <c r="G39" s="27">
        <v>400</v>
      </c>
      <c r="H39" s="28">
        <v>480</v>
      </c>
      <c r="I39" s="27"/>
      <c r="J39" s="29">
        <f>G39*0.94-H39-Таблица1[[#This Row],[Столбец92]]</f>
        <v>-104</v>
      </c>
      <c r="K39" s="29">
        <f>Таблица1[[#This Row],[Столбец10]]/0.94</f>
        <v>-110.63829787234043</v>
      </c>
      <c r="L39" s="55"/>
    </row>
    <row r="40" spans="1:12" ht="15.75" x14ac:dyDescent="0.25">
      <c r="A40" s="25">
        <v>11</v>
      </c>
      <c r="B40" s="11" t="s">
        <v>8</v>
      </c>
      <c r="C40" s="11" t="s">
        <v>8</v>
      </c>
      <c r="D40" s="11" t="s">
        <v>9</v>
      </c>
      <c r="E40" s="26">
        <v>378</v>
      </c>
      <c r="F40" s="26" t="s">
        <v>22</v>
      </c>
      <c r="G40" s="27">
        <v>630</v>
      </c>
      <c r="H40" s="28">
        <v>565</v>
      </c>
      <c r="I40" s="27"/>
      <c r="J40" s="27">
        <f>G40*0.94-H40-Таблица1[[#This Row],[Столбец92]]</f>
        <v>27.199999999999932</v>
      </c>
      <c r="K40" s="29">
        <f>Таблица1[[#This Row],[Столбец10]]/0.94</f>
        <v>28.936170212765887</v>
      </c>
      <c r="L40" s="55"/>
    </row>
    <row r="41" spans="1:12" ht="15.75" x14ac:dyDescent="0.25">
      <c r="A41" s="25">
        <v>12</v>
      </c>
      <c r="B41" s="11" t="s">
        <v>8</v>
      </c>
      <c r="C41" s="11" t="s">
        <v>8</v>
      </c>
      <c r="D41" s="11" t="s">
        <v>9</v>
      </c>
      <c r="E41" s="26">
        <v>555</v>
      </c>
      <c r="F41" s="26" t="s">
        <v>22</v>
      </c>
      <c r="G41" s="27">
        <v>630</v>
      </c>
      <c r="H41" s="28">
        <v>844</v>
      </c>
      <c r="I41" s="27"/>
      <c r="J41" s="29">
        <f>G41*0.94-H41-Таблица1[[#This Row],[Столбец92]]</f>
        <v>-251.80000000000007</v>
      </c>
      <c r="K41" s="29">
        <f>Таблица1[[#This Row],[Столбец10]]/0.94</f>
        <v>-267.872340425532</v>
      </c>
      <c r="L41" s="55"/>
    </row>
    <row r="42" spans="1:12" ht="15.75" x14ac:dyDescent="0.25">
      <c r="A42" s="25">
        <v>13</v>
      </c>
      <c r="B42" s="11" t="s">
        <v>8</v>
      </c>
      <c r="C42" s="11" t="s">
        <v>8</v>
      </c>
      <c r="D42" s="11" t="s">
        <v>9</v>
      </c>
      <c r="E42" s="26">
        <v>398</v>
      </c>
      <c r="F42" s="26" t="s">
        <v>22</v>
      </c>
      <c r="G42" s="27">
        <v>400</v>
      </c>
      <c r="H42" s="28">
        <v>339</v>
      </c>
      <c r="I42" s="27"/>
      <c r="J42" s="27">
        <f>G42*0.94-H42-Таблица1[[#This Row],[Столбец92]]</f>
        <v>37</v>
      </c>
      <c r="K42" s="29">
        <f>Таблица1[[#This Row],[Столбец10]]/0.94</f>
        <v>39.361702127659576</v>
      </c>
      <c r="L42" s="55"/>
    </row>
    <row r="43" spans="1:12" ht="15.75" x14ac:dyDescent="0.25">
      <c r="A43" s="25">
        <v>14</v>
      </c>
      <c r="B43" s="11" t="s">
        <v>8</v>
      </c>
      <c r="C43" s="11" t="s">
        <v>8</v>
      </c>
      <c r="D43" s="11" t="s">
        <v>9</v>
      </c>
      <c r="E43" s="26">
        <v>452</v>
      </c>
      <c r="F43" s="26" t="s">
        <v>22</v>
      </c>
      <c r="G43" s="27">
        <v>100</v>
      </c>
      <c r="H43" s="28">
        <v>20</v>
      </c>
      <c r="I43" s="27"/>
      <c r="J43" s="27">
        <f>G43*0.94-H43-Таблица1[[#This Row],[Столбец92]]</f>
        <v>74</v>
      </c>
      <c r="K43" s="29">
        <f>Таблица1[[#This Row],[Столбец10]]/0.94</f>
        <v>78.723404255319153</v>
      </c>
      <c r="L43" s="55"/>
    </row>
    <row r="44" spans="1:12" ht="15.75" x14ac:dyDescent="0.25">
      <c r="A44" s="25">
        <v>15</v>
      </c>
      <c r="B44" s="11" t="s">
        <v>8</v>
      </c>
      <c r="C44" s="11" t="s">
        <v>8</v>
      </c>
      <c r="D44" s="11" t="s">
        <v>9</v>
      </c>
      <c r="E44" s="26">
        <v>1120</v>
      </c>
      <c r="F44" s="26" t="s">
        <v>22</v>
      </c>
      <c r="G44" s="27">
        <v>630</v>
      </c>
      <c r="H44" s="28">
        <v>630</v>
      </c>
      <c r="I44" s="27"/>
      <c r="J44" s="29">
        <f>G44*0.94-H44-Таблица1[[#This Row],[Столбец92]]</f>
        <v>-37.800000000000068</v>
      </c>
      <c r="K44" s="29">
        <f>Таблица1[[#This Row],[Столбец10]]/0.94</f>
        <v>-40.212765957446884</v>
      </c>
      <c r="L44" s="55"/>
    </row>
    <row r="45" spans="1:12" ht="15.75" x14ac:dyDescent="0.25">
      <c r="A45" s="25">
        <v>16</v>
      </c>
      <c r="B45" s="11" t="s">
        <v>8</v>
      </c>
      <c r="C45" s="11" t="s">
        <v>8</v>
      </c>
      <c r="D45" s="11" t="s">
        <v>9</v>
      </c>
      <c r="E45" s="26">
        <v>757</v>
      </c>
      <c r="F45" s="26" t="s">
        <v>22</v>
      </c>
      <c r="G45" s="27">
        <v>100</v>
      </c>
      <c r="H45" s="28">
        <v>100</v>
      </c>
      <c r="I45" s="27"/>
      <c r="J45" s="29">
        <f>G45*0.94-H45-Таблица1[[#This Row],[Столбец92]]</f>
        <v>-6</v>
      </c>
      <c r="K45" s="29">
        <f>Таблица1[[#This Row],[Столбец10]]/0.94</f>
        <v>-6.3829787234042561</v>
      </c>
      <c r="L45" s="55"/>
    </row>
    <row r="46" spans="1:12" ht="15.75" x14ac:dyDescent="0.25">
      <c r="A46" s="25">
        <v>17</v>
      </c>
      <c r="B46" s="11" t="s">
        <v>8</v>
      </c>
      <c r="C46" s="11" t="s">
        <v>8</v>
      </c>
      <c r="D46" s="11" t="s">
        <v>9</v>
      </c>
      <c r="E46" s="26" t="s">
        <v>23</v>
      </c>
      <c r="F46" s="26" t="s">
        <v>22</v>
      </c>
      <c r="G46" s="27">
        <v>630</v>
      </c>
      <c r="H46" s="28">
        <v>482</v>
      </c>
      <c r="I46" s="27"/>
      <c r="J46" s="27">
        <f>G46*0.94-H46-Таблица1[[#This Row],[Столбец92]]</f>
        <v>110.19999999999993</v>
      </c>
      <c r="K46" s="29">
        <f>Таблица1[[#This Row],[Столбец10]]/0.94</f>
        <v>117.23404255319143</v>
      </c>
      <c r="L46" s="55"/>
    </row>
    <row r="47" spans="1:12" ht="15.75" x14ac:dyDescent="0.25">
      <c r="A47" s="25">
        <v>18</v>
      </c>
      <c r="B47" s="11" t="s">
        <v>8</v>
      </c>
      <c r="C47" s="11" t="s">
        <v>8</v>
      </c>
      <c r="D47" s="11" t="s">
        <v>9</v>
      </c>
      <c r="E47" s="26" t="s">
        <v>24</v>
      </c>
      <c r="F47" s="26" t="s">
        <v>22</v>
      </c>
      <c r="G47" s="27">
        <v>250</v>
      </c>
      <c r="H47" s="28">
        <v>290</v>
      </c>
      <c r="I47" s="27"/>
      <c r="J47" s="29">
        <f>G47*0.94-H47-Таблица1[[#This Row],[Столбец92]]</f>
        <v>-55</v>
      </c>
      <c r="K47" s="29">
        <f>Таблица1[[#This Row],[Столбец10]]/0.94</f>
        <v>-58.51063829787234</v>
      </c>
      <c r="L47" s="55"/>
    </row>
    <row r="48" spans="1:12" ht="15.75" x14ac:dyDescent="0.25">
      <c r="A48" s="25">
        <v>19</v>
      </c>
      <c r="B48" s="11" t="s">
        <v>8</v>
      </c>
      <c r="C48" s="11" t="s">
        <v>8</v>
      </c>
      <c r="D48" s="11" t="s">
        <v>9</v>
      </c>
      <c r="E48" s="26">
        <v>478</v>
      </c>
      <c r="F48" s="26" t="s">
        <v>22</v>
      </c>
      <c r="G48" s="27">
        <v>250</v>
      </c>
      <c r="H48" s="28">
        <v>221.5</v>
      </c>
      <c r="I48" s="27"/>
      <c r="J48" s="27">
        <f>G48*0.94-H48-Таблица1[[#This Row],[Столбец92]]</f>
        <v>13.5</v>
      </c>
      <c r="K48" s="29">
        <f>Таблица1[[#This Row],[Столбец10]]/0.94</f>
        <v>14.361702127659575</v>
      </c>
      <c r="L48" s="55"/>
    </row>
    <row r="49" spans="1:12" ht="15.75" x14ac:dyDescent="0.25">
      <c r="A49" s="25">
        <v>20</v>
      </c>
      <c r="B49" s="11" t="s">
        <v>8</v>
      </c>
      <c r="C49" s="11" t="s">
        <v>8</v>
      </c>
      <c r="D49" s="11" t="s">
        <v>9</v>
      </c>
      <c r="E49" s="26">
        <v>793</v>
      </c>
      <c r="F49" s="26" t="s">
        <v>22</v>
      </c>
      <c r="G49" s="27">
        <v>250</v>
      </c>
      <c r="H49" s="28">
        <v>195</v>
      </c>
      <c r="I49" s="27"/>
      <c r="J49" s="27">
        <f>G49*0.94-H49-Таблица1[[#This Row],[Столбец92]]</f>
        <v>40</v>
      </c>
      <c r="K49" s="29">
        <f>Таблица1[[#This Row],[Столбец10]]/0.94</f>
        <v>42.553191489361701</v>
      </c>
      <c r="L49" s="55"/>
    </row>
    <row r="50" spans="1:12" ht="15.75" x14ac:dyDescent="0.25">
      <c r="A50" s="25">
        <v>21</v>
      </c>
      <c r="B50" s="11" t="s">
        <v>8</v>
      </c>
      <c r="C50" s="11" t="s">
        <v>8</v>
      </c>
      <c r="D50" s="11" t="s">
        <v>25</v>
      </c>
      <c r="E50" s="26">
        <v>2529</v>
      </c>
      <c r="F50" s="26" t="s">
        <v>22</v>
      </c>
      <c r="G50" s="27">
        <v>630</v>
      </c>
      <c r="H50" s="28">
        <v>577.4</v>
      </c>
      <c r="I50" s="27"/>
      <c r="J50" s="27">
        <f>G50*0.94-H50-Таблица1[[#This Row],[Столбец92]]</f>
        <v>14.799999999999955</v>
      </c>
      <c r="K50" s="29">
        <f>Таблица1[[#This Row],[Столбец10]]/0.94</f>
        <v>15.744680851063782</v>
      </c>
      <c r="L50" s="55"/>
    </row>
    <row r="51" spans="1:12" ht="15.75" x14ac:dyDescent="0.25">
      <c r="A51" s="25">
        <v>22</v>
      </c>
      <c r="B51" s="11" t="s">
        <v>8</v>
      </c>
      <c r="C51" s="11" t="s">
        <v>8</v>
      </c>
      <c r="D51" s="11" t="s">
        <v>9</v>
      </c>
      <c r="E51" s="26">
        <v>588</v>
      </c>
      <c r="F51" s="26" t="s">
        <v>22</v>
      </c>
      <c r="G51" s="27">
        <v>250</v>
      </c>
      <c r="H51" s="28">
        <v>230</v>
      </c>
      <c r="I51" s="27"/>
      <c r="J51" s="27">
        <f>G51*0.94-H51-Таблица1[[#This Row],[Столбец92]]</f>
        <v>5</v>
      </c>
      <c r="K51" s="29">
        <f>Таблица1[[#This Row],[Столбец10]]/0.94</f>
        <v>5.3191489361702127</v>
      </c>
      <c r="L51" s="55"/>
    </row>
    <row r="52" spans="1:12" ht="15.75" x14ac:dyDescent="0.25">
      <c r="A52" s="25">
        <v>23</v>
      </c>
      <c r="B52" s="11" t="s">
        <v>8</v>
      </c>
      <c r="C52" s="11" t="s">
        <v>8</v>
      </c>
      <c r="D52" s="11" t="s">
        <v>9</v>
      </c>
      <c r="E52" s="26">
        <v>490</v>
      </c>
      <c r="F52" s="26" t="s">
        <v>22</v>
      </c>
      <c r="G52" s="27">
        <v>400</v>
      </c>
      <c r="H52" s="28">
        <f>725.2/2</f>
        <v>362.6</v>
      </c>
      <c r="I52" s="27"/>
      <c r="J52" s="27">
        <f>G52*0.94-H52-Таблица1[[#This Row],[Столбец92]]</f>
        <v>13.399999999999977</v>
      </c>
      <c r="K52" s="29">
        <f>Таблица1[[#This Row],[Столбец10]]/0.94</f>
        <v>14.255319148936147</v>
      </c>
      <c r="L52" s="55"/>
    </row>
    <row r="53" spans="1:12" ht="15.75" x14ac:dyDescent="0.25">
      <c r="A53" s="25">
        <v>24</v>
      </c>
      <c r="B53" s="11" t="s">
        <v>8</v>
      </c>
      <c r="C53" s="11" t="s">
        <v>8</v>
      </c>
      <c r="D53" s="11" t="s">
        <v>9</v>
      </c>
      <c r="E53" s="26" t="s">
        <v>26</v>
      </c>
      <c r="F53" s="26" t="s">
        <v>22</v>
      </c>
      <c r="G53" s="27">
        <v>400</v>
      </c>
      <c r="H53" s="28">
        <v>562.6</v>
      </c>
      <c r="I53" s="27"/>
      <c r="J53" s="29">
        <f>G53*0.94-H53-Таблица1[[#This Row],[Столбец92]]</f>
        <v>-186.60000000000002</v>
      </c>
      <c r="K53" s="29">
        <f>Таблица1[[#This Row],[Столбец10]]/0.94</f>
        <v>-198.51063829787239</v>
      </c>
      <c r="L53" s="55"/>
    </row>
    <row r="54" spans="1:12" ht="15.75" x14ac:dyDescent="0.25">
      <c r="A54" s="25">
        <v>25</v>
      </c>
      <c r="B54" s="11" t="s">
        <v>8</v>
      </c>
      <c r="C54" s="11" t="s">
        <v>8</v>
      </c>
      <c r="D54" s="11" t="s">
        <v>9</v>
      </c>
      <c r="E54" s="26">
        <v>491</v>
      </c>
      <c r="F54" s="26" t="s">
        <v>22</v>
      </c>
      <c r="G54" s="27">
        <v>400</v>
      </c>
      <c r="H54" s="28">
        <f>H52</f>
        <v>362.6</v>
      </c>
      <c r="I54" s="27"/>
      <c r="J54" s="27">
        <f>G54*0.94-H54-Таблица1[[#This Row],[Столбец92]]</f>
        <v>13.399999999999977</v>
      </c>
      <c r="K54" s="29">
        <f>Таблица1[[#This Row],[Столбец10]]/0.94</f>
        <v>14.255319148936147</v>
      </c>
      <c r="L54" s="55"/>
    </row>
    <row r="55" spans="1:12" s="30" customFormat="1" ht="15.75" x14ac:dyDescent="0.25">
      <c r="A55" s="25">
        <v>26</v>
      </c>
      <c r="B55" s="11" t="s">
        <v>8</v>
      </c>
      <c r="C55" s="11" t="s">
        <v>8</v>
      </c>
      <c r="D55" s="11" t="s">
        <v>9</v>
      </c>
      <c r="E55" s="26">
        <v>492</v>
      </c>
      <c r="F55" s="26" t="s">
        <v>22</v>
      </c>
      <c r="G55" s="27">
        <v>250</v>
      </c>
      <c r="H55" s="28">
        <v>187</v>
      </c>
      <c r="I55" s="27"/>
      <c r="J55" s="27">
        <f>G55*0.94-H55-Таблица1[[#This Row],[Столбец92]]</f>
        <v>48</v>
      </c>
      <c r="K55" s="29">
        <f>Таблица1[[#This Row],[Столбец10]]/0.94</f>
        <v>51.063829787234049</v>
      </c>
      <c r="L55" s="55"/>
    </row>
    <row r="56" spans="1:12" s="30" customFormat="1" ht="15.75" x14ac:dyDescent="0.25">
      <c r="A56" s="25">
        <v>27</v>
      </c>
      <c r="B56" s="11" t="s">
        <v>8</v>
      </c>
      <c r="C56" s="11" t="s">
        <v>8</v>
      </c>
      <c r="D56" s="11" t="s">
        <v>9</v>
      </c>
      <c r="E56" s="26">
        <v>744</v>
      </c>
      <c r="F56" s="26" t="s">
        <v>22</v>
      </c>
      <c r="G56" s="27">
        <v>630</v>
      </c>
      <c r="H56" s="28">
        <v>570</v>
      </c>
      <c r="I56" s="27"/>
      <c r="J56" s="27">
        <f>G56*0.94-H56-Таблица1[[#This Row],[Столбец92]]</f>
        <v>22.199999999999932</v>
      </c>
      <c r="K56" s="29">
        <f>Таблица1[[#This Row],[Столбец10]]/0.94</f>
        <v>23.617021276595672</v>
      </c>
      <c r="L56" s="55"/>
    </row>
    <row r="57" spans="1:12" ht="17.45" customHeight="1" x14ac:dyDescent="0.25">
      <c r="A57" s="25">
        <v>28</v>
      </c>
      <c r="B57" s="31" t="s">
        <v>8</v>
      </c>
      <c r="C57" s="31" t="s">
        <v>8</v>
      </c>
      <c r="D57" s="31" t="s">
        <v>9</v>
      </c>
      <c r="E57" s="32">
        <v>1125</v>
      </c>
      <c r="F57" s="32" t="s">
        <v>22</v>
      </c>
      <c r="G57" s="33">
        <v>630</v>
      </c>
      <c r="H57" s="34">
        <v>601</v>
      </c>
      <c r="I57" s="33"/>
      <c r="J57" s="29">
        <f>G57*0.94-H57-Таблица1[[#This Row],[Столбец92]]</f>
        <v>-8.8000000000000682</v>
      </c>
      <c r="K57" s="29">
        <f>Таблица1[[#This Row],[Столбец10]]/0.94</f>
        <v>-9.3617021276596475</v>
      </c>
      <c r="L57" s="55"/>
    </row>
    <row r="58" spans="1:12" ht="17.45" customHeight="1" x14ac:dyDescent="0.25">
      <c r="A58" s="25">
        <v>29</v>
      </c>
      <c r="B58" s="35" t="s">
        <v>8</v>
      </c>
      <c r="C58" s="35" t="s">
        <v>8</v>
      </c>
      <c r="D58" s="35" t="s">
        <v>25</v>
      </c>
      <c r="E58" s="36">
        <v>2818</v>
      </c>
      <c r="F58" s="36" t="s">
        <v>22</v>
      </c>
      <c r="G58" s="37">
        <v>630</v>
      </c>
      <c r="H58" s="38">
        <v>389.5</v>
      </c>
      <c r="I58" s="37"/>
      <c r="J58" s="27">
        <f>G58*0.94-H58-Таблица1[[#This Row],[Столбец92]]</f>
        <v>202.69999999999993</v>
      </c>
      <c r="K58" s="29">
        <f>Таблица1[[#This Row],[Столбец10]]/0.94</f>
        <v>215.63829787234036</v>
      </c>
      <c r="L58" s="55"/>
    </row>
    <row r="59" spans="1:12" ht="17.45" customHeight="1" x14ac:dyDescent="0.25">
      <c r="A59" s="25">
        <v>30</v>
      </c>
      <c r="B59" s="35" t="s">
        <v>8</v>
      </c>
      <c r="C59" s="35" t="s">
        <v>8</v>
      </c>
      <c r="D59" s="35" t="s">
        <v>9</v>
      </c>
      <c r="E59" s="36">
        <v>599</v>
      </c>
      <c r="F59" s="36" t="s">
        <v>22</v>
      </c>
      <c r="G59" s="37">
        <v>1000</v>
      </c>
      <c r="H59" s="38">
        <v>1097</v>
      </c>
      <c r="I59" s="37"/>
      <c r="J59" s="29">
        <f>G59*0.94-H59-Таблица1[[#This Row],[Столбец92]]</f>
        <v>-157</v>
      </c>
      <c r="K59" s="29">
        <f>Таблица1[[#This Row],[Столбец10]]/0.94</f>
        <v>-167.02127659574469</v>
      </c>
      <c r="L59" s="55"/>
    </row>
    <row r="60" spans="1:12" ht="17.45" customHeight="1" x14ac:dyDescent="0.25">
      <c r="A60" s="25">
        <v>31</v>
      </c>
      <c r="B60" s="35" t="s">
        <v>8</v>
      </c>
      <c r="C60" s="35" t="s">
        <v>8</v>
      </c>
      <c r="D60" s="35" t="s">
        <v>9</v>
      </c>
      <c r="E60" s="36">
        <v>598</v>
      </c>
      <c r="F60" s="36" t="s">
        <v>22</v>
      </c>
      <c r="G60" s="37">
        <v>1000</v>
      </c>
      <c r="H60" s="38">
        <v>1015</v>
      </c>
      <c r="I60" s="37"/>
      <c r="J60" s="29">
        <f>G60*0.94-H60-Таблица1[[#This Row],[Столбец92]]</f>
        <v>-75</v>
      </c>
      <c r="K60" s="29">
        <f>Таблица1[[#This Row],[Столбец10]]/0.94</f>
        <v>-79.787234042553195</v>
      </c>
      <c r="L60" s="55"/>
    </row>
    <row r="61" spans="1:12" ht="17.45" customHeight="1" x14ac:dyDescent="0.25">
      <c r="A61" s="25">
        <v>32</v>
      </c>
      <c r="B61" s="35" t="s">
        <v>8</v>
      </c>
      <c r="C61" s="35" t="s">
        <v>8</v>
      </c>
      <c r="D61" s="35" t="s">
        <v>9</v>
      </c>
      <c r="E61" s="39">
        <v>508</v>
      </c>
      <c r="F61" s="36" t="s">
        <v>22</v>
      </c>
      <c r="G61" s="37">
        <v>1000</v>
      </c>
      <c r="H61" s="41">
        <v>1020</v>
      </c>
      <c r="I61" s="40"/>
      <c r="J61" s="29">
        <f>G61*0.94-H61-Таблица1[[#This Row],[Столбец92]]</f>
        <v>-80</v>
      </c>
      <c r="K61" s="29">
        <f>Таблица1[[#This Row],[Столбец10]]/0.94</f>
        <v>-85.106382978723403</v>
      </c>
      <c r="L61" s="55"/>
    </row>
    <row r="62" spans="1:12" ht="17.45" customHeight="1" x14ac:dyDescent="0.25">
      <c r="A62" s="25">
        <v>33</v>
      </c>
      <c r="B62" s="35" t="s">
        <v>8</v>
      </c>
      <c r="C62" s="35" t="s">
        <v>8</v>
      </c>
      <c r="D62" s="35" t="s">
        <v>9</v>
      </c>
      <c r="E62" s="42">
        <v>509</v>
      </c>
      <c r="F62" s="36" t="s">
        <v>22</v>
      </c>
      <c r="G62" s="37">
        <v>1000</v>
      </c>
      <c r="H62" s="41">
        <v>1005</v>
      </c>
      <c r="I62" s="40"/>
      <c r="J62" s="29">
        <f>G62*0.94-H62-Таблица1[[#This Row],[Столбец92]]</f>
        <v>-65</v>
      </c>
      <c r="K62" s="29">
        <f>Таблица1[[#This Row],[Столбец10]]/0.94</f>
        <v>-69.148936170212764</v>
      </c>
      <c r="L62" s="55"/>
    </row>
    <row r="63" spans="1:12" ht="17.45" customHeight="1" x14ac:dyDescent="0.25">
      <c r="A63" s="25">
        <v>34</v>
      </c>
      <c r="B63" s="35" t="s">
        <v>8</v>
      </c>
      <c r="C63" s="35" t="s">
        <v>8</v>
      </c>
      <c r="D63" s="35" t="s">
        <v>9</v>
      </c>
      <c r="E63" s="42">
        <v>67</v>
      </c>
      <c r="F63" s="36" t="s">
        <v>22</v>
      </c>
      <c r="G63" s="43">
        <v>160</v>
      </c>
      <c r="H63" s="44">
        <v>82</v>
      </c>
      <c r="I63" s="43"/>
      <c r="J63" s="27">
        <f>G63*0.94-H63-Таблица1[[#This Row],[Столбец92]]</f>
        <v>68.399999999999977</v>
      </c>
      <c r="K63" s="29">
        <f>Таблица1[[#This Row],[Столбец10]]/0.94</f>
        <v>72.765957446808486</v>
      </c>
      <c r="L63" s="55"/>
    </row>
    <row r="64" spans="1:12" ht="17.45" customHeight="1" x14ac:dyDescent="0.25">
      <c r="A64" s="25">
        <v>35</v>
      </c>
      <c r="B64" s="35" t="s">
        <v>8</v>
      </c>
      <c r="C64" s="35" t="s">
        <v>8</v>
      </c>
      <c r="D64" s="35" t="s">
        <v>9</v>
      </c>
      <c r="E64" s="42" t="s">
        <v>27</v>
      </c>
      <c r="F64" s="36" t="s">
        <v>28</v>
      </c>
      <c r="G64" s="43">
        <v>250</v>
      </c>
      <c r="H64" s="44">
        <v>87</v>
      </c>
      <c r="I64" s="43"/>
      <c r="J64" s="27">
        <f>G64*0.94-H64-Таблица1[[#This Row],[Столбец92]]</f>
        <v>148</v>
      </c>
      <c r="K64" s="29">
        <f>Таблица1[[#This Row],[Столбец10]]/0.94</f>
        <v>157.44680851063831</v>
      </c>
      <c r="L64" s="55"/>
    </row>
    <row r="65" spans="1:12" ht="17.45" customHeight="1" x14ac:dyDescent="0.25">
      <c r="A65" s="25">
        <v>36</v>
      </c>
      <c r="B65" s="35" t="s">
        <v>8</v>
      </c>
      <c r="C65" s="35" t="s">
        <v>8</v>
      </c>
      <c r="D65" s="35" t="s">
        <v>9</v>
      </c>
      <c r="E65" s="39">
        <v>470</v>
      </c>
      <c r="F65" s="36" t="s">
        <v>22</v>
      </c>
      <c r="G65" s="40">
        <v>250</v>
      </c>
      <c r="H65" s="41">
        <v>204</v>
      </c>
      <c r="I65" s="40"/>
      <c r="J65" s="27">
        <f>G65*0.94-H65-Таблица1[[#This Row],[Столбец92]]</f>
        <v>31</v>
      </c>
      <c r="K65" s="29">
        <f>Таблица1[[#This Row],[Столбец10]]/0.94</f>
        <v>32.978723404255319</v>
      </c>
      <c r="L65" s="55"/>
    </row>
    <row r="66" spans="1:12" ht="17.45" customHeight="1" x14ac:dyDescent="0.25">
      <c r="A66" s="25">
        <v>37</v>
      </c>
      <c r="B66" s="35" t="s">
        <v>8</v>
      </c>
      <c r="C66" s="35" t="s">
        <v>8</v>
      </c>
      <c r="D66" s="35" t="s">
        <v>9</v>
      </c>
      <c r="E66" s="64" t="s">
        <v>29</v>
      </c>
      <c r="F66" s="36" t="s">
        <v>22</v>
      </c>
      <c r="G66" s="40">
        <v>630</v>
      </c>
      <c r="H66" s="41">
        <v>850</v>
      </c>
      <c r="I66" s="40">
        <v>190</v>
      </c>
      <c r="J66" s="29">
        <f>G66*0.94-H66-Таблица1[[#This Row],[Столбец92]]</f>
        <v>-447.80000000000007</v>
      </c>
      <c r="K66" s="29">
        <f>Таблица1[[#This Row],[Столбец10]]/0.94</f>
        <v>-476.38297872340434</v>
      </c>
      <c r="L66" s="55"/>
    </row>
    <row r="67" spans="1:12" ht="17.45" customHeight="1" x14ac:dyDescent="0.25">
      <c r="A67" s="25">
        <v>38</v>
      </c>
      <c r="B67" s="35" t="s">
        <v>8</v>
      </c>
      <c r="C67" s="35" t="s">
        <v>8</v>
      </c>
      <c r="D67" s="35" t="s">
        <v>9</v>
      </c>
      <c r="E67" s="39">
        <v>975</v>
      </c>
      <c r="F67" s="36" t="s">
        <v>22</v>
      </c>
      <c r="G67" s="40">
        <v>250</v>
      </c>
      <c r="H67" s="41">
        <v>131</v>
      </c>
      <c r="I67" s="40"/>
      <c r="J67" s="27">
        <f>G67*0.94-H67-Таблица1[[#This Row],[Столбец92]]</f>
        <v>104</v>
      </c>
      <c r="K67" s="29">
        <f>Таблица1[[#This Row],[Столбец10]]/0.94</f>
        <v>110.63829787234043</v>
      </c>
      <c r="L67" s="55"/>
    </row>
    <row r="68" spans="1:12" ht="17.45" customHeight="1" x14ac:dyDescent="0.25">
      <c r="A68" s="25">
        <v>39</v>
      </c>
      <c r="B68" s="35" t="s">
        <v>8</v>
      </c>
      <c r="C68" s="35" t="s">
        <v>8</v>
      </c>
      <c r="D68" s="35" t="s">
        <v>9</v>
      </c>
      <c r="E68" s="39">
        <v>432</v>
      </c>
      <c r="F68" s="36" t="s">
        <v>22</v>
      </c>
      <c r="G68" s="40">
        <v>250</v>
      </c>
      <c r="H68" s="41">
        <v>120</v>
      </c>
      <c r="I68" s="40"/>
      <c r="J68" s="27">
        <f>G68*0.94-H68-Таблица1[[#This Row],[Столбец92]]</f>
        <v>115</v>
      </c>
      <c r="K68" s="29">
        <f>Таблица1[[#This Row],[Столбец10]]/0.94</f>
        <v>122.3404255319149</v>
      </c>
      <c r="L68" s="55"/>
    </row>
    <row r="69" spans="1:12" ht="17.45" customHeight="1" x14ac:dyDescent="0.25">
      <c r="A69" s="25">
        <v>40</v>
      </c>
      <c r="B69" s="35" t="s">
        <v>8</v>
      </c>
      <c r="C69" s="35" t="s">
        <v>8</v>
      </c>
      <c r="D69" s="35" t="s">
        <v>9</v>
      </c>
      <c r="E69" s="39">
        <v>762</v>
      </c>
      <c r="F69" s="36" t="s">
        <v>22</v>
      </c>
      <c r="G69" s="40">
        <v>250</v>
      </c>
      <c r="H69" s="41">
        <v>90</v>
      </c>
      <c r="I69" s="40"/>
      <c r="J69" s="27">
        <f>G69*0.94-H69-Таблица1[[#This Row],[Столбец92]]</f>
        <v>145</v>
      </c>
      <c r="K69" s="29">
        <f>Таблица1[[#This Row],[Столбец10]]/0.94</f>
        <v>154.25531914893617</v>
      </c>
      <c r="L69" s="55"/>
    </row>
    <row r="70" spans="1:12" ht="17.45" customHeight="1" x14ac:dyDescent="0.25">
      <c r="A70" s="25">
        <v>41</v>
      </c>
      <c r="B70" s="35" t="s">
        <v>8</v>
      </c>
      <c r="C70" s="35" t="s">
        <v>8</v>
      </c>
      <c r="D70" s="35" t="s">
        <v>9</v>
      </c>
      <c r="E70" s="39">
        <v>973</v>
      </c>
      <c r="F70" s="36" t="s">
        <v>22</v>
      </c>
      <c r="G70" s="40">
        <v>400</v>
      </c>
      <c r="H70" s="41">
        <v>121</v>
      </c>
      <c r="I70" s="40"/>
      <c r="J70" s="27">
        <f>G70*0.94-H70-Таблица1[[#This Row],[Столбец92]]</f>
        <v>255</v>
      </c>
      <c r="K70" s="29">
        <f>Таблица1[[#This Row],[Столбец10]]/0.94</f>
        <v>271.27659574468089</v>
      </c>
      <c r="L70" s="55"/>
    </row>
    <row r="71" spans="1:12" ht="17.45" customHeight="1" x14ac:dyDescent="0.25">
      <c r="A71" s="25">
        <v>42</v>
      </c>
      <c r="B71" s="35" t="s">
        <v>8</v>
      </c>
      <c r="C71" s="35" t="s">
        <v>8</v>
      </c>
      <c r="D71" s="35" t="s">
        <v>9</v>
      </c>
      <c r="E71" s="39">
        <v>565</v>
      </c>
      <c r="F71" s="36" t="s">
        <v>22</v>
      </c>
      <c r="G71" s="40">
        <v>250</v>
      </c>
      <c r="H71" s="41">
        <v>120</v>
      </c>
      <c r="I71" s="40"/>
      <c r="J71" s="27">
        <f>G71*0.94-H71-Таблица1[[#This Row],[Столбец92]]</f>
        <v>115</v>
      </c>
      <c r="K71" s="29">
        <f>Таблица1[[#This Row],[Столбец10]]/0.94</f>
        <v>122.3404255319149</v>
      </c>
      <c r="L71" s="55"/>
    </row>
    <row r="72" spans="1:12" ht="17.45" customHeight="1" x14ac:dyDescent="0.25">
      <c r="A72" s="25">
        <v>43</v>
      </c>
      <c r="B72" s="35" t="s">
        <v>8</v>
      </c>
      <c r="C72" s="35" t="s">
        <v>8</v>
      </c>
      <c r="D72" s="35" t="s">
        <v>9</v>
      </c>
      <c r="E72" s="39">
        <v>795</v>
      </c>
      <c r="F72" s="36" t="s">
        <v>22</v>
      </c>
      <c r="G72" s="40">
        <v>400</v>
      </c>
      <c r="H72" s="41">
        <v>60</v>
      </c>
      <c r="I72" s="40"/>
      <c r="J72" s="27">
        <f>G72*0.94-H72-Таблица1[[#This Row],[Столбец92]]</f>
        <v>316</v>
      </c>
      <c r="K72" s="29">
        <f>Таблица1[[#This Row],[Столбец10]]/0.94</f>
        <v>336.17021276595744</v>
      </c>
      <c r="L72" s="55"/>
    </row>
    <row r="73" spans="1:12" ht="17.45" customHeight="1" x14ac:dyDescent="0.25">
      <c r="A73" s="25">
        <v>44</v>
      </c>
      <c r="B73" s="35" t="s">
        <v>8</v>
      </c>
      <c r="C73" s="35" t="s">
        <v>8</v>
      </c>
      <c r="D73" s="35" t="s">
        <v>9</v>
      </c>
      <c r="E73" s="39">
        <v>797</v>
      </c>
      <c r="F73" s="36" t="s">
        <v>22</v>
      </c>
      <c r="G73" s="40">
        <v>400</v>
      </c>
      <c r="H73" s="41">
        <v>159</v>
      </c>
      <c r="I73" s="40"/>
      <c r="J73" s="27">
        <f>G73*0.94-H73-Таблица1[[#This Row],[Столбец92]]</f>
        <v>217</v>
      </c>
      <c r="K73" s="29">
        <f>Таблица1[[#This Row],[Столбец10]]/0.94</f>
        <v>230.85106382978725</v>
      </c>
      <c r="L73" s="55"/>
    </row>
    <row r="74" spans="1:12" ht="17.45" customHeight="1" x14ac:dyDescent="0.25">
      <c r="A74" s="25">
        <v>45</v>
      </c>
      <c r="B74" s="35" t="s">
        <v>8</v>
      </c>
      <c r="C74" s="35" t="s">
        <v>8</v>
      </c>
      <c r="D74" s="35" t="s">
        <v>9</v>
      </c>
      <c r="E74" s="39">
        <v>442</v>
      </c>
      <c r="F74" s="36" t="s">
        <v>22</v>
      </c>
      <c r="G74" s="40">
        <v>160</v>
      </c>
      <c r="H74" s="41">
        <v>160</v>
      </c>
      <c r="I74" s="40"/>
      <c r="J74" s="29">
        <f>G74*0.94-H74-Таблица1[[#This Row],[Столбец92]]</f>
        <v>-9.6000000000000227</v>
      </c>
      <c r="K74" s="29">
        <f>Таблица1[[#This Row],[Столбец10]]/0.94</f>
        <v>-10.212765957446834</v>
      </c>
      <c r="L74" s="55"/>
    </row>
    <row r="75" spans="1:12" ht="17.45" customHeight="1" x14ac:dyDescent="0.25">
      <c r="A75" s="25">
        <v>46</v>
      </c>
      <c r="B75" s="35" t="s">
        <v>8</v>
      </c>
      <c r="C75" s="35" t="s">
        <v>8</v>
      </c>
      <c r="D75" s="35" t="s">
        <v>9</v>
      </c>
      <c r="E75" s="42">
        <v>974</v>
      </c>
      <c r="F75" s="36" t="s">
        <v>22</v>
      </c>
      <c r="G75" s="40">
        <v>250</v>
      </c>
      <c r="H75" s="44">
        <v>120</v>
      </c>
      <c r="I75" s="43"/>
      <c r="J75" s="27">
        <f>G75*0.94-H75-Таблица1[[#This Row],[Столбец92]]</f>
        <v>115</v>
      </c>
      <c r="K75" s="29">
        <f>Таблица1[[#This Row],[Столбец10]]/0.94</f>
        <v>122.3404255319149</v>
      </c>
      <c r="L75" s="55"/>
    </row>
    <row r="76" spans="1:12" ht="17.45" customHeight="1" x14ac:dyDescent="0.25">
      <c r="A76" s="25">
        <v>47</v>
      </c>
      <c r="B76" s="35" t="s">
        <v>8</v>
      </c>
      <c r="C76" s="35" t="s">
        <v>8</v>
      </c>
      <c r="D76" s="35" t="s">
        <v>9</v>
      </c>
      <c r="E76" s="42">
        <v>500</v>
      </c>
      <c r="F76" s="36" t="s">
        <v>22</v>
      </c>
      <c r="G76" s="43">
        <v>1000</v>
      </c>
      <c r="H76" s="44">
        <v>620</v>
      </c>
      <c r="I76" s="43"/>
      <c r="J76" s="27">
        <f>G76*0.94-H76-Таблица1[[#This Row],[Столбец92]]</f>
        <v>320</v>
      </c>
      <c r="K76" s="29">
        <f>Таблица1[[#This Row],[Столбец10]]/0.94</f>
        <v>340.42553191489361</v>
      </c>
      <c r="L76" s="55"/>
    </row>
    <row r="77" spans="1:12" ht="17.45" customHeight="1" x14ac:dyDescent="0.25">
      <c r="A77" s="25"/>
      <c r="B77" s="35"/>
      <c r="C77" s="35"/>
      <c r="D77" s="35" t="s">
        <v>9</v>
      </c>
      <c r="E77" s="65" t="s">
        <v>155</v>
      </c>
      <c r="F77" s="36" t="s">
        <v>22</v>
      </c>
      <c r="G77" s="43">
        <v>250</v>
      </c>
      <c r="H77" s="44">
        <v>300</v>
      </c>
      <c r="I77" s="43">
        <v>300</v>
      </c>
      <c r="J77" s="27">
        <f>G77*0.94-H77-Таблица1[[#This Row],[Столбец92]]</f>
        <v>-365</v>
      </c>
      <c r="K77" s="29">
        <v>0</v>
      </c>
      <c r="L77" s="55"/>
    </row>
    <row r="78" spans="1:12" ht="17.45" customHeight="1" x14ac:dyDescent="0.25">
      <c r="A78" s="25">
        <v>48</v>
      </c>
      <c r="B78" s="35" t="s">
        <v>8</v>
      </c>
      <c r="C78" s="35" t="s">
        <v>8</v>
      </c>
      <c r="D78" s="35" t="s">
        <v>30</v>
      </c>
      <c r="E78" s="42">
        <v>4510</v>
      </c>
      <c r="F78" s="36" t="s">
        <v>22</v>
      </c>
      <c r="G78" s="43">
        <v>1250</v>
      </c>
      <c r="H78" s="44">
        <v>1686</v>
      </c>
      <c r="I78" s="43"/>
      <c r="J78" s="27">
        <f>G78*0.94-H78-Таблица1[[#This Row],[Столбец92]]</f>
        <v>-511</v>
      </c>
      <c r="K78" s="29">
        <f>Таблица1[[#This Row],[Столбец10]]/0.94</f>
        <v>-543.61702127659578</v>
      </c>
      <c r="L78" s="66" t="s">
        <v>92</v>
      </c>
    </row>
    <row r="79" spans="1:12" ht="17.45" customHeight="1" x14ac:dyDescent="0.25">
      <c r="A79" s="25">
        <v>49</v>
      </c>
      <c r="B79" s="35" t="s">
        <v>8</v>
      </c>
      <c r="C79" s="35" t="s">
        <v>8</v>
      </c>
      <c r="D79" s="35" t="s">
        <v>30</v>
      </c>
      <c r="E79" s="42">
        <v>4509</v>
      </c>
      <c r="F79" s="36" t="s">
        <v>22</v>
      </c>
      <c r="G79" s="43">
        <v>1250</v>
      </c>
      <c r="H79" s="44">
        <v>1034</v>
      </c>
      <c r="I79" s="60">
        <v>19</v>
      </c>
      <c r="J79" s="27">
        <f>G79*0.94-H79-Таблица1[[#This Row],[Столбец92]]</f>
        <v>122</v>
      </c>
      <c r="K79" s="29">
        <f>Таблица1[[#This Row],[Столбец10]]/0.94</f>
        <v>129.78723404255319</v>
      </c>
      <c r="L79" s="55"/>
    </row>
    <row r="80" spans="1:12" ht="17.45" customHeight="1" x14ac:dyDescent="0.25">
      <c r="A80" s="25">
        <v>50</v>
      </c>
      <c r="B80" s="35" t="s">
        <v>8</v>
      </c>
      <c r="C80" s="35" t="s">
        <v>8</v>
      </c>
      <c r="D80" s="35" t="s">
        <v>30</v>
      </c>
      <c r="E80" s="42">
        <v>4017</v>
      </c>
      <c r="F80" s="36" t="s">
        <v>22</v>
      </c>
      <c r="G80" s="43">
        <v>1250</v>
      </c>
      <c r="H80" s="44">
        <v>1390.46</v>
      </c>
      <c r="I80" s="43"/>
      <c r="J80" s="27">
        <f>G80*0.94-H80-Таблица1[[#This Row],[Столбец92]]</f>
        <v>-215.46000000000004</v>
      </c>
      <c r="K80" s="29">
        <f>Таблица1[[#This Row],[Столбец10]]/0.94</f>
        <v>-229.21276595744686</v>
      </c>
      <c r="L80" s="55"/>
    </row>
    <row r="81" spans="1:12" ht="17.45" customHeight="1" x14ac:dyDescent="0.25">
      <c r="A81" s="25">
        <v>51</v>
      </c>
      <c r="B81" s="35" t="s">
        <v>8</v>
      </c>
      <c r="C81" s="35" t="s">
        <v>8</v>
      </c>
      <c r="D81" s="35" t="s">
        <v>151</v>
      </c>
      <c r="E81" s="42">
        <v>968</v>
      </c>
      <c r="F81" s="36" t="s">
        <v>22</v>
      </c>
      <c r="G81" s="43">
        <v>1000</v>
      </c>
      <c r="H81" s="44">
        <v>970</v>
      </c>
      <c r="I81" s="43"/>
      <c r="J81" s="27">
        <f>G81*0.94-H81-Таблица1[[#This Row],[Столбец92]]</f>
        <v>-30</v>
      </c>
      <c r="K81" s="29">
        <f>Таблица1[[#This Row],[Столбец10]]/0.94</f>
        <v>-31.914893617021278</v>
      </c>
      <c r="L81" s="55"/>
    </row>
    <row r="82" spans="1:12" ht="17.45" customHeight="1" x14ac:dyDescent="0.25">
      <c r="A82" s="25">
        <v>52</v>
      </c>
      <c r="B82" s="35" t="s">
        <v>8</v>
      </c>
      <c r="C82" s="35" t="s">
        <v>8</v>
      </c>
      <c r="D82" s="35" t="s">
        <v>151</v>
      </c>
      <c r="E82" s="42">
        <v>921</v>
      </c>
      <c r="F82" s="36" t="s">
        <v>28</v>
      </c>
      <c r="G82" s="43">
        <v>1000</v>
      </c>
      <c r="H82" s="44">
        <v>881.73</v>
      </c>
      <c r="I82" s="43"/>
      <c r="J82" s="27">
        <f>G82*0.94-H82-Таблица1[[#This Row],[Столбец92]]</f>
        <v>58.269999999999982</v>
      </c>
      <c r="K82" s="29">
        <f>Таблица1[[#This Row],[Столбец10]]/0.94</f>
        <v>61.989361702127646</v>
      </c>
      <c r="L82" s="55"/>
    </row>
    <row r="83" spans="1:12" ht="17.45" customHeight="1" x14ac:dyDescent="0.25">
      <c r="A83" s="25">
        <v>53</v>
      </c>
      <c r="B83" s="35" t="s">
        <v>8</v>
      </c>
      <c r="C83" s="35" t="s">
        <v>8</v>
      </c>
      <c r="D83" s="35" t="s">
        <v>151</v>
      </c>
      <c r="E83" s="63">
        <v>20</v>
      </c>
      <c r="F83" s="36" t="s">
        <v>28</v>
      </c>
      <c r="G83" s="43">
        <v>630</v>
      </c>
      <c r="H83" s="44">
        <v>616.79999999999995</v>
      </c>
      <c r="I83" s="43">
        <v>80</v>
      </c>
      <c r="J83" s="27">
        <f>G83*0.94-H83-Таблица1[[#This Row],[Столбец92]]</f>
        <v>-104.60000000000002</v>
      </c>
      <c r="K83" s="29">
        <f>Таблица1[[#This Row],[Столбец10]]/0.94</f>
        <v>-111.27659574468088</v>
      </c>
      <c r="L83" s="55"/>
    </row>
    <row r="84" spans="1:12" ht="17.45" customHeight="1" x14ac:dyDescent="0.25">
      <c r="A84" s="25">
        <v>54</v>
      </c>
      <c r="B84" s="35" t="s">
        <v>31</v>
      </c>
      <c r="C84" s="35" t="s">
        <v>31</v>
      </c>
      <c r="D84" s="35" t="s">
        <v>32</v>
      </c>
      <c r="E84" s="39" t="s">
        <v>33</v>
      </c>
      <c r="F84" s="36" t="s">
        <v>22</v>
      </c>
      <c r="G84" s="40">
        <v>160</v>
      </c>
      <c r="H84" s="41">
        <v>80</v>
      </c>
      <c r="I84" s="40"/>
      <c r="J84" s="27">
        <f>G84*0.94-H84-Таблица1[[#This Row],[Столбец92]]</f>
        <v>70.399999999999977</v>
      </c>
      <c r="K84" s="29">
        <f>Таблица1[[#This Row],[Столбец10]]/0.94</f>
        <v>74.893617021276569</v>
      </c>
      <c r="L84" s="55"/>
    </row>
    <row r="85" spans="1:12" ht="17.45" customHeight="1" x14ac:dyDescent="0.25">
      <c r="A85" s="25">
        <v>55</v>
      </c>
      <c r="B85" s="35" t="s">
        <v>31</v>
      </c>
      <c r="C85" s="35" t="s">
        <v>31</v>
      </c>
      <c r="D85" s="11" t="s">
        <v>32</v>
      </c>
      <c r="E85" s="39" t="s">
        <v>34</v>
      </c>
      <c r="F85" s="26" t="s">
        <v>22</v>
      </c>
      <c r="G85" s="40">
        <v>160</v>
      </c>
      <c r="H85" s="41">
        <v>304</v>
      </c>
      <c r="I85" s="40"/>
      <c r="J85" s="29">
        <f>G85*0.94-H85-Таблица1[[#This Row],[Столбец92]]</f>
        <v>-153.60000000000002</v>
      </c>
      <c r="K85" s="29">
        <f>Таблица1[[#This Row],[Столбец10]]/0.94</f>
        <v>-163.40425531914897</v>
      </c>
      <c r="L85" s="55"/>
    </row>
    <row r="86" spans="1:12" ht="17.45" customHeight="1" x14ac:dyDescent="0.25">
      <c r="A86" s="25">
        <v>56</v>
      </c>
      <c r="B86" s="35" t="s">
        <v>31</v>
      </c>
      <c r="C86" s="35" t="s">
        <v>31</v>
      </c>
      <c r="D86" s="11" t="s">
        <v>32</v>
      </c>
      <c r="E86" s="39" t="s">
        <v>35</v>
      </c>
      <c r="F86" s="26" t="s">
        <v>22</v>
      </c>
      <c r="G86" s="40">
        <v>160</v>
      </c>
      <c r="H86" s="41">
        <v>142</v>
      </c>
      <c r="I86" s="40"/>
      <c r="J86" s="27">
        <f>G86*0.94-H86-Таблица1[[#This Row],[Столбец92]]</f>
        <v>8.3999999999999773</v>
      </c>
      <c r="K86" s="29">
        <f>Таблица1[[#This Row],[Столбец10]]/0.94</f>
        <v>8.9361702127659335</v>
      </c>
      <c r="L86" s="55"/>
    </row>
    <row r="87" spans="1:12" ht="17.45" customHeight="1" x14ac:dyDescent="0.25">
      <c r="A87" s="25">
        <v>57</v>
      </c>
      <c r="B87" s="35" t="s">
        <v>31</v>
      </c>
      <c r="C87" s="35" t="s">
        <v>31</v>
      </c>
      <c r="D87" s="11" t="s">
        <v>32</v>
      </c>
      <c r="E87" s="39" t="s">
        <v>36</v>
      </c>
      <c r="F87" s="26" t="s">
        <v>22</v>
      </c>
      <c r="G87" s="40">
        <v>380</v>
      </c>
      <c r="H87" s="41">
        <v>411</v>
      </c>
      <c r="I87" s="57">
        <v>6</v>
      </c>
      <c r="J87" s="29">
        <f>G87*0.94-H87-Таблица1[[#This Row],[Столбец92]]</f>
        <v>-59.800000000000011</v>
      </c>
      <c r="K87" s="29">
        <f>Таблица1[[#This Row],[Столбец10]]/0.94</f>
        <v>-63.617021276595757</v>
      </c>
      <c r="L87" s="55"/>
    </row>
    <row r="88" spans="1:12" ht="17.45" customHeight="1" x14ac:dyDescent="0.25">
      <c r="A88" s="25">
        <v>58</v>
      </c>
      <c r="B88" s="35" t="s">
        <v>31</v>
      </c>
      <c r="C88" s="35" t="s">
        <v>31</v>
      </c>
      <c r="D88" s="35" t="s">
        <v>32</v>
      </c>
      <c r="E88" s="39" t="s">
        <v>37</v>
      </c>
      <c r="F88" s="36" t="s">
        <v>22</v>
      </c>
      <c r="G88" s="40">
        <v>160</v>
      </c>
      <c r="H88" s="41">
        <v>453</v>
      </c>
      <c r="I88" s="40"/>
      <c r="J88" s="29">
        <f>G88*0.94-H88-Таблица1[[#This Row],[Столбец92]]</f>
        <v>-302.60000000000002</v>
      </c>
      <c r="K88" s="29">
        <f>Таблица1[[#This Row],[Столбец10]]/0.94</f>
        <v>-321.91489361702133</v>
      </c>
      <c r="L88" s="55"/>
    </row>
    <row r="89" spans="1:12" ht="17.45" customHeight="1" x14ac:dyDescent="0.25">
      <c r="A89" s="25">
        <v>59</v>
      </c>
      <c r="B89" s="35" t="s">
        <v>31</v>
      </c>
      <c r="C89" s="35" t="s">
        <v>31</v>
      </c>
      <c r="D89" s="35" t="s">
        <v>32</v>
      </c>
      <c r="E89" s="39" t="s">
        <v>38</v>
      </c>
      <c r="F89" s="36" t="s">
        <v>22</v>
      </c>
      <c r="G89" s="40">
        <v>250</v>
      </c>
      <c r="H89" s="41">
        <v>102</v>
      </c>
      <c r="I89" s="40"/>
      <c r="J89" s="27">
        <f>G89*0.94-H89-Таблица1[[#This Row],[Столбец92]]</f>
        <v>133</v>
      </c>
      <c r="K89" s="29">
        <f>Таблица1[[#This Row],[Столбец10]]/0.94</f>
        <v>141.48936170212767</v>
      </c>
      <c r="L89" s="55"/>
    </row>
    <row r="90" spans="1:12" ht="17.45" customHeight="1" x14ac:dyDescent="0.25">
      <c r="A90" s="25">
        <v>60</v>
      </c>
      <c r="B90" s="11" t="s">
        <v>31</v>
      </c>
      <c r="C90" s="11" t="s">
        <v>31</v>
      </c>
      <c r="D90" s="11" t="s">
        <v>32</v>
      </c>
      <c r="E90" s="39" t="s">
        <v>39</v>
      </c>
      <c r="F90" s="26" t="s">
        <v>22</v>
      </c>
      <c r="G90" s="40">
        <v>250</v>
      </c>
      <c r="H90" s="41">
        <v>336</v>
      </c>
      <c r="I90" s="40"/>
      <c r="J90" s="29">
        <f>G90*0.94-H90-Таблица1[[#This Row],[Столбец92]]</f>
        <v>-101</v>
      </c>
      <c r="K90" s="29">
        <f>Таблица1[[#This Row],[Столбец10]]/0.94</f>
        <v>-107.44680851063831</v>
      </c>
      <c r="L90" s="55"/>
    </row>
    <row r="91" spans="1:12" ht="17.45" customHeight="1" x14ac:dyDescent="0.25">
      <c r="A91" s="25">
        <v>61</v>
      </c>
      <c r="B91" s="11" t="s">
        <v>31</v>
      </c>
      <c r="C91" s="11" t="s">
        <v>31</v>
      </c>
      <c r="D91" s="11" t="s">
        <v>32</v>
      </c>
      <c r="E91" s="39" t="s">
        <v>40</v>
      </c>
      <c r="F91" s="26" t="s">
        <v>22</v>
      </c>
      <c r="G91" s="40">
        <v>400</v>
      </c>
      <c r="H91" s="41">
        <v>76</v>
      </c>
      <c r="I91" s="40"/>
      <c r="J91" s="27">
        <f>G91*0.94-H91-Таблица1[[#This Row],[Столбец92]]</f>
        <v>300</v>
      </c>
      <c r="K91" s="29">
        <f>Таблица1[[#This Row],[Столбец10]]/0.94</f>
        <v>319.14893617021278</v>
      </c>
      <c r="L91" s="55"/>
    </row>
    <row r="92" spans="1:12" ht="17.45" customHeight="1" x14ac:dyDescent="0.25">
      <c r="A92" s="25">
        <v>62</v>
      </c>
      <c r="B92" s="11" t="s">
        <v>31</v>
      </c>
      <c r="C92" s="11" t="s">
        <v>31</v>
      </c>
      <c r="D92" s="11" t="s">
        <v>32</v>
      </c>
      <c r="E92" s="39" t="s">
        <v>41</v>
      </c>
      <c r="F92" s="26" t="s">
        <v>22</v>
      </c>
      <c r="G92" s="40">
        <v>400</v>
      </c>
      <c r="H92" s="41">
        <v>384</v>
      </c>
      <c r="I92" s="57"/>
      <c r="J92" s="29">
        <f>G92*0.94-H92-Таблица1[[#This Row],[Столбец92]]</f>
        <v>-8</v>
      </c>
      <c r="K92" s="29">
        <f>Таблица1[[#This Row],[Столбец10]]/0.94</f>
        <v>-8.5106382978723403</v>
      </c>
      <c r="L92" s="55"/>
    </row>
    <row r="93" spans="1:12" ht="17.45" customHeight="1" x14ac:dyDescent="0.25">
      <c r="A93" s="25">
        <v>63</v>
      </c>
      <c r="B93" s="35" t="s">
        <v>31</v>
      </c>
      <c r="C93" s="35" t="s">
        <v>31</v>
      </c>
      <c r="D93" s="11" t="s">
        <v>32</v>
      </c>
      <c r="E93" s="39" t="s">
        <v>42</v>
      </c>
      <c r="F93" s="26" t="s">
        <v>22</v>
      </c>
      <c r="G93" s="40">
        <v>400</v>
      </c>
      <c r="H93" s="41">
        <v>95.41</v>
      </c>
      <c r="I93" s="59">
        <v>37</v>
      </c>
      <c r="J93" s="27">
        <f>G93*0.94-H93-Таблица1[[#This Row],[Столбец92]]</f>
        <v>243.59000000000003</v>
      </c>
      <c r="K93" s="29">
        <f>Таблица1[[#This Row],[Столбец10]]/0.94</f>
        <v>259.1382978723405</v>
      </c>
      <c r="L93" s="55"/>
    </row>
    <row r="94" spans="1:12" ht="17.45" customHeight="1" x14ac:dyDescent="0.25">
      <c r="A94" s="25">
        <v>64</v>
      </c>
      <c r="B94" s="35" t="s">
        <v>31</v>
      </c>
      <c r="C94" s="35" t="s">
        <v>31</v>
      </c>
      <c r="D94" s="11" t="s">
        <v>32</v>
      </c>
      <c r="E94" s="39" t="s">
        <v>43</v>
      </c>
      <c r="F94" s="26" t="s">
        <v>22</v>
      </c>
      <c r="G94" s="40">
        <v>250</v>
      </c>
      <c r="H94" s="41">
        <v>196</v>
      </c>
      <c r="I94" s="40"/>
      <c r="J94" s="27">
        <f>G94*0.94-H94-Таблица1[[#This Row],[Столбец92]]</f>
        <v>39</v>
      </c>
      <c r="K94" s="29">
        <f>Таблица1[[#This Row],[Столбец10]]/0.94</f>
        <v>41.48936170212766</v>
      </c>
      <c r="L94" s="55"/>
    </row>
    <row r="95" spans="1:12" ht="17.45" customHeight="1" x14ac:dyDescent="0.25">
      <c r="A95" s="25">
        <v>65</v>
      </c>
      <c r="B95" s="35" t="s">
        <v>31</v>
      </c>
      <c r="C95" s="35" t="s">
        <v>31</v>
      </c>
      <c r="D95" s="35" t="s">
        <v>32</v>
      </c>
      <c r="E95" s="39" t="s">
        <v>44</v>
      </c>
      <c r="F95" s="36" t="s">
        <v>22</v>
      </c>
      <c r="G95" s="40">
        <v>160</v>
      </c>
      <c r="H95" s="41">
        <v>1</v>
      </c>
      <c r="I95" s="40"/>
      <c r="J95" s="27">
        <f>G95*0.94-H95-Таблица1[[#This Row],[Столбец92]]</f>
        <v>149.39999999999998</v>
      </c>
      <c r="K95" s="29">
        <f>Таблица1[[#This Row],[Столбец10]]/0.94</f>
        <v>158.93617021276594</v>
      </c>
      <c r="L95" s="55"/>
    </row>
    <row r="96" spans="1:12" ht="17.45" customHeight="1" x14ac:dyDescent="0.25">
      <c r="A96" s="25">
        <v>66</v>
      </c>
      <c r="B96" s="35" t="s">
        <v>31</v>
      </c>
      <c r="C96" s="35" t="s">
        <v>31</v>
      </c>
      <c r="D96" s="35" t="s">
        <v>32</v>
      </c>
      <c r="E96" s="39" t="s">
        <v>45</v>
      </c>
      <c r="F96" s="36" t="s">
        <v>22</v>
      </c>
      <c r="G96" s="40">
        <v>400</v>
      </c>
      <c r="H96" s="41">
        <v>30</v>
      </c>
      <c r="I96" s="40"/>
      <c r="J96" s="27">
        <f>G96*0.94-H96-Таблица1[[#This Row],[Столбец92]]</f>
        <v>346</v>
      </c>
      <c r="K96" s="29">
        <f>Таблица1[[#This Row],[Столбец10]]/0.94</f>
        <v>368.08510638297872</v>
      </c>
      <c r="L96" s="55"/>
    </row>
    <row r="97" spans="1:12" ht="17.45" customHeight="1" x14ac:dyDescent="0.25">
      <c r="A97" s="25">
        <v>67</v>
      </c>
      <c r="B97" s="35" t="s">
        <v>31</v>
      </c>
      <c r="C97" s="35" t="s">
        <v>31</v>
      </c>
      <c r="D97" s="35" t="s">
        <v>32</v>
      </c>
      <c r="E97" s="39" t="s">
        <v>46</v>
      </c>
      <c r="F97" s="36" t="s">
        <v>22</v>
      </c>
      <c r="G97" s="40">
        <v>320</v>
      </c>
      <c r="H97" s="41">
        <v>255</v>
      </c>
      <c r="I97" s="40"/>
      <c r="J97" s="27">
        <f>G97*0.94-H97-Таблица1[[#This Row],[Столбец92]]</f>
        <v>45.799999999999955</v>
      </c>
      <c r="K97" s="29">
        <f>Таблица1[[#This Row],[Столбец10]]/0.94</f>
        <v>48.723404255319103</v>
      </c>
      <c r="L97" s="55"/>
    </row>
    <row r="98" spans="1:12" ht="17.45" customHeight="1" x14ac:dyDescent="0.25">
      <c r="A98" s="25">
        <v>68</v>
      </c>
      <c r="B98" s="35" t="s">
        <v>31</v>
      </c>
      <c r="C98" s="35" t="s">
        <v>31</v>
      </c>
      <c r="D98" s="35" t="s">
        <v>32</v>
      </c>
      <c r="E98" s="39" t="s">
        <v>47</v>
      </c>
      <c r="F98" s="36" t="s">
        <v>22</v>
      </c>
      <c r="G98" s="40">
        <v>250</v>
      </c>
      <c r="H98" s="41">
        <v>154</v>
      </c>
      <c r="I98" s="57">
        <v>6</v>
      </c>
      <c r="J98" s="27">
        <f>G98*0.94-H98-Таблица1[[#This Row],[Столбец92]]</f>
        <v>75</v>
      </c>
      <c r="K98" s="29">
        <f>Таблица1[[#This Row],[Столбец10]]/0.94</f>
        <v>79.787234042553195</v>
      </c>
      <c r="L98" s="55"/>
    </row>
    <row r="99" spans="1:12" ht="17.45" customHeight="1" x14ac:dyDescent="0.25">
      <c r="A99" s="25">
        <v>69</v>
      </c>
      <c r="B99" s="35" t="s">
        <v>31</v>
      </c>
      <c r="C99" s="35" t="s">
        <v>31</v>
      </c>
      <c r="D99" s="35" t="s">
        <v>32</v>
      </c>
      <c r="E99" s="39" t="s">
        <v>48</v>
      </c>
      <c r="F99" s="36" t="s">
        <v>22</v>
      </c>
      <c r="G99" s="40">
        <v>160</v>
      </c>
      <c r="H99" s="41">
        <v>15</v>
      </c>
      <c r="I99" s="40"/>
      <c r="J99" s="27">
        <f>G99*0.94-H99-Таблица1[[#This Row],[Столбец92]]</f>
        <v>135.39999999999998</v>
      </c>
      <c r="K99" s="29">
        <f>Таблица1[[#This Row],[Столбец10]]/0.94</f>
        <v>144.04255319148933</v>
      </c>
      <c r="L99" s="55"/>
    </row>
    <row r="100" spans="1:12" ht="17.45" customHeight="1" x14ac:dyDescent="0.25">
      <c r="A100" s="25">
        <v>70</v>
      </c>
      <c r="B100" s="35" t="s">
        <v>31</v>
      </c>
      <c r="C100" s="35" t="s">
        <v>31</v>
      </c>
      <c r="D100" s="35" t="s">
        <v>32</v>
      </c>
      <c r="E100" s="39" t="s">
        <v>49</v>
      </c>
      <c r="F100" s="36" t="s">
        <v>22</v>
      </c>
      <c r="G100" s="40">
        <v>250</v>
      </c>
      <c r="H100" s="41">
        <v>195</v>
      </c>
      <c r="I100" s="40"/>
      <c r="J100" s="27">
        <f>G100*0.94-H100-Таблица1[[#This Row],[Столбец92]]</f>
        <v>40</v>
      </c>
      <c r="K100" s="29">
        <f>Таблица1[[#This Row],[Столбец10]]/0.94</f>
        <v>42.553191489361701</v>
      </c>
      <c r="L100" s="55"/>
    </row>
    <row r="101" spans="1:12" ht="17.45" customHeight="1" x14ac:dyDescent="0.25">
      <c r="A101" s="25">
        <v>71</v>
      </c>
      <c r="B101" s="35" t="s">
        <v>31</v>
      </c>
      <c r="C101" s="35" t="s">
        <v>31</v>
      </c>
      <c r="D101" s="35" t="s">
        <v>32</v>
      </c>
      <c r="E101" s="39" t="s">
        <v>50</v>
      </c>
      <c r="F101" s="36" t="s">
        <v>22</v>
      </c>
      <c r="G101" s="40">
        <v>160</v>
      </c>
      <c r="H101" s="41">
        <v>117</v>
      </c>
      <c r="I101" s="57"/>
      <c r="J101" s="27">
        <f>G101*0.94-H101-Таблица1[[#This Row],[Столбец92]]</f>
        <v>33.399999999999977</v>
      </c>
      <c r="K101" s="29">
        <f>Таблица1[[#This Row],[Столбец10]]/0.94</f>
        <v>35.531914893617</v>
      </c>
      <c r="L101" s="55"/>
    </row>
    <row r="102" spans="1:12" ht="17.45" customHeight="1" x14ac:dyDescent="0.25">
      <c r="A102" s="25">
        <v>72</v>
      </c>
      <c r="B102" s="35" t="s">
        <v>31</v>
      </c>
      <c r="C102" s="35" t="s">
        <v>31</v>
      </c>
      <c r="D102" s="35" t="s">
        <v>32</v>
      </c>
      <c r="E102" s="64" t="s">
        <v>51</v>
      </c>
      <c r="F102" s="36" t="s">
        <v>22</v>
      </c>
      <c r="G102" s="40">
        <v>250</v>
      </c>
      <c r="H102" s="41">
        <v>189</v>
      </c>
      <c r="I102" s="57">
        <v>5</v>
      </c>
      <c r="J102" s="27">
        <f>G102*0.94-H102-Таблица1[[#This Row],[Столбец92]]</f>
        <v>41</v>
      </c>
      <c r="K102" s="29">
        <f>Таблица1[[#This Row],[Столбец10]]/0.94</f>
        <v>43.61702127659575</v>
      </c>
      <c r="L102" s="55"/>
    </row>
    <row r="103" spans="1:12" ht="17.45" customHeight="1" x14ac:dyDescent="0.25">
      <c r="A103" s="25">
        <v>73</v>
      </c>
      <c r="B103" s="35" t="s">
        <v>31</v>
      </c>
      <c r="C103" s="35" t="s">
        <v>31</v>
      </c>
      <c r="D103" s="35" t="s">
        <v>32</v>
      </c>
      <c r="E103" s="64" t="s">
        <v>52</v>
      </c>
      <c r="F103" s="36" t="s">
        <v>22</v>
      </c>
      <c r="G103" s="40">
        <v>250</v>
      </c>
      <c r="H103" s="41">
        <v>160</v>
      </c>
      <c r="I103" s="40">
        <v>15</v>
      </c>
      <c r="J103" s="27">
        <f>G103*0.94-H103-Таблица1[[#This Row],[Столбец92]]</f>
        <v>60</v>
      </c>
      <c r="K103" s="29">
        <f>Таблица1[[#This Row],[Столбец10]]/0.94</f>
        <v>63.829787234042556</v>
      </c>
      <c r="L103" s="55"/>
    </row>
    <row r="104" spans="1:12" ht="17.45" customHeight="1" x14ac:dyDescent="0.25">
      <c r="A104" s="25">
        <v>74</v>
      </c>
      <c r="B104" s="35" t="s">
        <v>31</v>
      </c>
      <c r="C104" s="35" t="s">
        <v>31</v>
      </c>
      <c r="D104" s="35" t="s">
        <v>32</v>
      </c>
      <c r="E104" s="39" t="s">
        <v>53</v>
      </c>
      <c r="F104" s="36" t="s">
        <v>22</v>
      </c>
      <c r="G104" s="40">
        <v>250</v>
      </c>
      <c r="H104" s="41">
        <v>15</v>
      </c>
      <c r="I104" s="40"/>
      <c r="J104" s="27">
        <f>G104*0.94-H104-Таблица1[[#This Row],[Столбец92]]</f>
        <v>220</v>
      </c>
      <c r="K104" s="29">
        <f>Таблица1[[#This Row],[Столбец10]]/0.94</f>
        <v>234.04255319148936</v>
      </c>
      <c r="L104" s="55"/>
    </row>
    <row r="105" spans="1:12" ht="17.45" customHeight="1" x14ac:dyDescent="0.25">
      <c r="A105" s="25">
        <v>75</v>
      </c>
      <c r="B105" s="35" t="s">
        <v>31</v>
      </c>
      <c r="C105" s="35" t="s">
        <v>31</v>
      </c>
      <c r="D105" s="35" t="s">
        <v>32</v>
      </c>
      <c r="E105" s="39" t="s">
        <v>54</v>
      </c>
      <c r="F105" s="36" t="s">
        <v>22</v>
      </c>
      <c r="G105" s="40">
        <v>400</v>
      </c>
      <c r="H105" s="41">
        <v>519</v>
      </c>
      <c r="I105" s="57">
        <v>15</v>
      </c>
      <c r="J105" s="29">
        <f>G105*0.94-H105-Таблица1[[#This Row],[Столбец92]]</f>
        <v>-158</v>
      </c>
      <c r="K105" s="29">
        <f>Таблица1[[#This Row],[Столбец10]]/0.94</f>
        <v>-168.08510638297872</v>
      </c>
      <c r="L105" s="55"/>
    </row>
    <row r="106" spans="1:12" ht="17.45" customHeight="1" x14ac:dyDescent="0.25">
      <c r="A106" s="25">
        <v>76</v>
      </c>
      <c r="B106" s="35" t="s">
        <v>31</v>
      </c>
      <c r="C106" s="35" t="s">
        <v>31</v>
      </c>
      <c r="D106" s="35" t="s">
        <v>32</v>
      </c>
      <c r="E106" s="39" t="s">
        <v>55</v>
      </c>
      <c r="F106" s="36" t="s">
        <v>22</v>
      </c>
      <c r="G106" s="40">
        <v>160</v>
      </c>
      <c r="H106" s="41">
        <v>45</v>
      </c>
      <c r="I106" s="40"/>
      <c r="J106" s="27">
        <f>G106*0.94-H106-Таблица1[[#This Row],[Столбец92]]</f>
        <v>105.39999999999998</v>
      </c>
      <c r="K106" s="29">
        <f>Таблица1[[#This Row],[Столбец10]]/0.94</f>
        <v>112.12765957446807</v>
      </c>
      <c r="L106" s="55"/>
    </row>
    <row r="107" spans="1:12" ht="17.45" customHeight="1" x14ac:dyDescent="0.25">
      <c r="A107" s="25">
        <v>77</v>
      </c>
      <c r="B107" s="35" t="s">
        <v>31</v>
      </c>
      <c r="C107" s="35" t="s">
        <v>31</v>
      </c>
      <c r="D107" s="35" t="s">
        <v>32</v>
      </c>
      <c r="E107" s="39" t="s">
        <v>56</v>
      </c>
      <c r="F107" s="36" t="s">
        <v>22</v>
      </c>
      <c r="G107" s="40">
        <v>250</v>
      </c>
      <c r="H107" s="41">
        <v>301</v>
      </c>
      <c r="I107" s="40"/>
      <c r="J107" s="29">
        <f>G107*0.94-H107-Таблица1[[#This Row],[Столбец92]]</f>
        <v>-66</v>
      </c>
      <c r="K107" s="29">
        <f>Таблица1[[#This Row],[Столбец10]]/0.94</f>
        <v>-70.212765957446805</v>
      </c>
      <c r="L107" s="55"/>
    </row>
    <row r="108" spans="1:12" ht="17.45" customHeight="1" x14ac:dyDescent="0.25">
      <c r="A108" s="25">
        <v>78</v>
      </c>
      <c r="B108" s="35" t="s">
        <v>31</v>
      </c>
      <c r="C108" s="35" t="s">
        <v>31</v>
      </c>
      <c r="D108" s="35" t="s">
        <v>32</v>
      </c>
      <c r="E108" s="64" t="s">
        <v>57</v>
      </c>
      <c r="F108" s="36" t="s">
        <v>22</v>
      </c>
      <c r="G108" s="40">
        <v>160</v>
      </c>
      <c r="H108" s="41">
        <v>202</v>
      </c>
      <c r="I108" s="40">
        <v>15</v>
      </c>
      <c r="J108" s="29">
        <f>G108*0.94-H108-Таблица1[[#This Row],[Столбец92]]</f>
        <v>-66.600000000000023</v>
      </c>
      <c r="K108" s="29">
        <f>Таблица1[[#This Row],[Столбец10]]/0.94</f>
        <v>-70.851063829787265</v>
      </c>
      <c r="L108" s="55"/>
    </row>
    <row r="109" spans="1:12" ht="17.45" customHeight="1" x14ac:dyDescent="0.25">
      <c r="A109" s="25">
        <v>79</v>
      </c>
      <c r="B109" s="35" t="s">
        <v>31</v>
      </c>
      <c r="C109" s="35" t="s">
        <v>31</v>
      </c>
      <c r="D109" s="35" t="s">
        <v>32</v>
      </c>
      <c r="E109" s="39" t="s">
        <v>58</v>
      </c>
      <c r="F109" s="36" t="s">
        <v>22</v>
      </c>
      <c r="G109" s="40">
        <v>160</v>
      </c>
      <c r="H109" s="41">
        <v>214</v>
      </c>
      <c r="I109" s="40"/>
      <c r="J109" s="29">
        <f>G109*0.94-H109-Таблица1[[#This Row],[Столбец92]]</f>
        <v>-63.600000000000023</v>
      </c>
      <c r="K109" s="29">
        <f>Таблица1[[#This Row],[Столбец10]]/0.94</f>
        <v>-67.65957446808514</v>
      </c>
      <c r="L109" s="55"/>
    </row>
    <row r="110" spans="1:12" ht="17.45" customHeight="1" x14ac:dyDescent="0.25">
      <c r="A110" s="25">
        <v>80</v>
      </c>
      <c r="B110" s="35" t="s">
        <v>31</v>
      </c>
      <c r="C110" s="35" t="s">
        <v>31</v>
      </c>
      <c r="D110" s="35" t="s">
        <v>32</v>
      </c>
      <c r="E110" s="39" t="s">
        <v>59</v>
      </c>
      <c r="F110" s="36" t="s">
        <v>22</v>
      </c>
      <c r="G110" s="40">
        <v>250</v>
      </c>
      <c r="H110" s="41">
        <v>151</v>
      </c>
      <c r="I110" s="40"/>
      <c r="J110" s="27">
        <f>G110*0.94-H110-Таблица1[[#This Row],[Столбец92]]</f>
        <v>84</v>
      </c>
      <c r="K110" s="29">
        <f>Таблица1[[#This Row],[Столбец10]]/0.94</f>
        <v>89.361702127659584</v>
      </c>
      <c r="L110" s="55"/>
    </row>
    <row r="111" spans="1:12" ht="17.45" customHeight="1" x14ac:dyDescent="0.25">
      <c r="A111" s="25">
        <v>81</v>
      </c>
      <c r="B111" s="35" t="s">
        <v>31</v>
      </c>
      <c r="C111" s="35" t="s">
        <v>31</v>
      </c>
      <c r="D111" s="45" t="s">
        <v>60</v>
      </c>
      <c r="E111" s="39" t="s">
        <v>61</v>
      </c>
      <c r="F111" s="36" t="s">
        <v>28</v>
      </c>
      <c r="G111" s="40">
        <v>400</v>
      </c>
      <c r="H111" s="41">
        <v>270</v>
      </c>
      <c r="I111" s="40"/>
      <c r="J111" s="27">
        <f>G111*0.94-H111-Таблица1[[#This Row],[Столбец92]]</f>
        <v>106</v>
      </c>
      <c r="K111" s="29">
        <f>Таблица1[[#This Row],[Столбец10]]/0.94</f>
        <v>112.76595744680851</v>
      </c>
      <c r="L111" s="55"/>
    </row>
    <row r="112" spans="1:12" ht="17.45" customHeight="1" x14ac:dyDescent="0.25">
      <c r="A112" s="25">
        <v>82</v>
      </c>
      <c r="B112" s="35" t="s">
        <v>31</v>
      </c>
      <c r="C112" s="35" t="s">
        <v>31</v>
      </c>
      <c r="D112" s="45" t="s">
        <v>60</v>
      </c>
      <c r="E112" s="39" t="s">
        <v>62</v>
      </c>
      <c r="F112" s="36" t="s">
        <v>28</v>
      </c>
      <c r="G112" s="40">
        <v>400</v>
      </c>
      <c r="H112" s="41">
        <v>260</v>
      </c>
      <c r="I112" s="40"/>
      <c r="J112" s="27">
        <f>G112*0.94-H112-Таблица1[[#This Row],[Столбец92]]</f>
        <v>116</v>
      </c>
      <c r="K112" s="29">
        <f>Таблица1[[#This Row],[Столбец10]]/0.94</f>
        <v>123.40425531914894</v>
      </c>
      <c r="L112" s="55"/>
    </row>
    <row r="113" spans="1:12" ht="17.45" customHeight="1" x14ac:dyDescent="0.25">
      <c r="A113" s="25">
        <v>83</v>
      </c>
      <c r="B113" s="35" t="s">
        <v>31</v>
      </c>
      <c r="C113" s="35" t="s">
        <v>31</v>
      </c>
      <c r="D113" s="45" t="s">
        <v>60</v>
      </c>
      <c r="E113" s="39" t="s">
        <v>63</v>
      </c>
      <c r="F113" s="36" t="s">
        <v>28</v>
      </c>
      <c r="G113" s="40">
        <v>400</v>
      </c>
      <c r="H113" s="41">
        <v>107</v>
      </c>
      <c r="I113" s="40"/>
      <c r="J113" s="27">
        <f>G113*0.94-H113-Таблица1[[#This Row],[Столбец92]]</f>
        <v>269</v>
      </c>
      <c r="K113" s="29">
        <f>Таблица1[[#This Row],[Столбец10]]/0.94</f>
        <v>286.17021276595744</v>
      </c>
      <c r="L113" s="55"/>
    </row>
    <row r="114" spans="1:12" ht="17.45" customHeight="1" x14ac:dyDescent="0.25">
      <c r="A114" s="25">
        <v>84</v>
      </c>
      <c r="B114" s="35" t="s">
        <v>31</v>
      </c>
      <c r="C114" s="35" t="s">
        <v>31</v>
      </c>
      <c r="D114" s="45" t="s">
        <v>60</v>
      </c>
      <c r="E114" s="39" t="s">
        <v>64</v>
      </c>
      <c r="F114" s="36" t="s">
        <v>28</v>
      </c>
      <c r="G114" s="40">
        <v>400</v>
      </c>
      <c r="H114" s="41">
        <v>113</v>
      </c>
      <c r="I114" s="57"/>
      <c r="J114" s="27">
        <f>G114*0.94-H114-Таблица1[[#This Row],[Столбец92]]</f>
        <v>263</v>
      </c>
      <c r="K114" s="29">
        <f>Таблица1[[#This Row],[Столбец10]]/0.94</f>
        <v>279.78723404255322</v>
      </c>
      <c r="L114" s="55"/>
    </row>
    <row r="115" spans="1:12" ht="17.45" customHeight="1" x14ac:dyDescent="0.25">
      <c r="A115" s="25">
        <v>85</v>
      </c>
      <c r="B115" s="35" t="s">
        <v>31</v>
      </c>
      <c r="C115" s="35" t="s">
        <v>31</v>
      </c>
      <c r="D115" s="45" t="s">
        <v>60</v>
      </c>
      <c r="E115" s="39" t="s">
        <v>65</v>
      </c>
      <c r="F115" s="36" t="s">
        <v>28</v>
      </c>
      <c r="G115" s="40">
        <v>160</v>
      </c>
      <c r="H115" s="41">
        <v>56</v>
      </c>
      <c r="I115" s="40"/>
      <c r="J115" s="27">
        <f>G115*0.94-H115-Таблица1[[#This Row],[Столбец92]]</f>
        <v>94.399999999999977</v>
      </c>
      <c r="K115" s="29">
        <f>Таблица1[[#This Row],[Столбец10]]/0.94</f>
        <v>100.4255319148936</v>
      </c>
      <c r="L115" s="55"/>
    </row>
    <row r="116" spans="1:12" ht="17.45" customHeight="1" x14ac:dyDescent="0.25">
      <c r="A116" s="25">
        <v>86</v>
      </c>
      <c r="B116" s="35" t="s">
        <v>31</v>
      </c>
      <c r="C116" s="35" t="s">
        <v>31</v>
      </c>
      <c r="D116" s="45" t="s">
        <v>60</v>
      </c>
      <c r="E116" s="39" t="s">
        <v>66</v>
      </c>
      <c r="F116" s="25" t="s">
        <v>28</v>
      </c>
      <c r="G116" s="46">
        <v>100</v>
      </c>
      <c r="H116" s="47">
        <v>28</v>
      </c>
      <c r="I116" s="48"/>
      <c r="J116" s="39">
        <f>G116*0.94-H116-Таблица1[[#This Row],[Столбец92]]</f>
        <v>66</v>
      </c>
      <c r="K116" s="29">
        <f>Таблица1[[#This Row],[Столбец10]]/0.94</f>
        <v>70.212765957446805</v>
      </c>
      <c r="L116" s="55"/>
    </row>
    <row r="117" spans="1:12" ht="17.45" customHeight="1" x14ac:dyDescent="0.25">
      <c r="A117" s="25">
        <v>87</v>
      </c>
      <c r="B117" s="35" t="s">
        <v>31</v>
      </c>
      <c r="C117" s="35" t="s">
        <v>31</v>
      </c>
      <c r="D117" s="45" t="s">
        <v>60</v>
      </c>
      <c r="E117" s="39" t="s">
        <v>67</v>
      </c>
      <c r="F117" s="25" t="s">
        <v>28</v>
      </c>
      <c r="G117" s="46">
        <v>100</v>
      </c>
      <c r="H117" s="47">
        <v>28</v>
      </c>
      <c r="I117" s="48"/>
      <c r="J117" s="39">
        <f>G117*0.94-H117-Таблица1[[#This Row],[Столбец92]]</f>
        <v>66</v>
      </c>
      <c r="K117" s="29">
        <f>Таблица1[[#This Row],[Столбец10]]/0.94</f>
        <v>70.212765957446805</v>
      </c>
      <c r="L117" s="55"/>
    </row>
    <row r="118" spans="1:12" ht="17.45" customHeight="1" x14ac:dyDescent="0.25">
      <c r="A118" s="25">
        <v>88</v>
      </c>
      <c r="B118" s="35" t="s">
        <v>31</v>
      </c>
      <c r="C118" s="35" t="s">
        <v>31</v>
      </c>
      <c r="D118" s="45" t="s">
        <v>60</v>
      </c>
      <c r="E118" s="64" t="s">
        <v>68</v>
      </c>
      <c r="F118" s="25" t="s">
        <v>28</v>
      </c>
      <c r="G118" s="40">
        <v>630</v>
      </c>
      <c r="H118" s="41">
        <v>301</v>
      </c>
      <c r="I118" s="40">
        <v>100</v>
      </c>
      <c r="J118" s="40">
        <f>G118*0.94-H118-Таблица1[[#This Row],[Столбец92]]</f>
        <v>191.19999999999993</v>
      </c>
      <c r="K118" s="29">
        <f>Таблица1[[#This Row],[Столбец10]]/0.94</f>
        <v>203.40425531914889</v>
      </c>
      <c r="L118" s="55"/>
    </row>
    <row r="119" spans="1:12" ht="17.45" customHeight="1" x14ac:dyDescent="0.25">
      <c r="A119" s="25">
        <v>89</v>
      </c>
      <c r="B119" s="35" t="s">
        <v>31</v>
      </c>
      <c r="C119" s="35" t="s">
        <v>31</v>
      </c>
      <c r="D119" s="45" t="s">
        <v>60</v>
      </c>
      <c r="E119" s="39" t="s">
        <v>91</v>
      </c>
      <c r="F119" s="25" t="s">
        <v>28</v>
      </c>
      <c r="G119" s="43">
        <v>1000</v>
      </c>
      <c r="H119" s="44">
        <v>1183</v>
      </c>
      <c r="I119" s="40"/>
      <c r="J119" s="29">
        <f ca="1">Таблица1[[#This Row],[Столбец10]]/0.94</f>
        <v>-258.51063829787233</v>
      </c>
      <c r="K119" s="29">
        <f ca="1">Таблица1[[#This Row],[Столбец10]]/0.94</f>
        <v>-258.51063829787233</v>
      </c>
      <c r="L119" s="55"/>
    </row>
    <row r="120" spans="1:12" ht="17.45" customHeight="1" x14ac:dyDescent="0.25">
      <c r="A120" s="25">
        <v>90</v>
      </c>
      <c r="B120" s="35" t="s">
        <v>31</v>
      </c>
      <c r="C120" s="35" t="s">
        <v>31</v>
      </c>
      <c r="D120" s="45" t="s">
        <v>60</v>
      </c>
      <c r="E120" s="26" t="s">
        <v>153</v>
      </c>
      <c r="F120" s="25" t="s">
        <v>28</v>
      </c>
      <c r="G120" s="43">
        <v>400</v>
      </c>
      <c r="H120" s="44">
        <v>330</v>
      </c>
      <c r="I120" s="57">
        <v>30</v>
      </c>
      <c r="J120" s="29">
        <f>G120*0.94-H120-Таблица1[[#This Row],[Столбец92]]</f>
        <v>16</v>
      </c>
      <c r="K120" s="29">
        <f>Таблица1[[#This Row],[Столбец10]]/0.94</f>
        <v>17.021276595744681</v>
      </c>
      <c r="L120" s="55"/>
    </row>
    <row r="121" spans="1:12" ht="21.95" customHeight="1" x14ac:dyDescent="0.25">
      <c r="A121" s="25">
        <v>91</v>
      </c>
      <c r="B121" s="35" t="s">
        <v>31</v>
      </c>
      <c r="C121" s="35" t="s">
        <v>31</v>
      </c>
      <c r="D121" s="45" t="s">
        <v>69</v>
      </c>
      <c r="E121" s="39" t="s">
        <v>70</v>
      </c>
      <c r="F121" s="25" t="s">
        <v>28</v>
      </c>
      <c r="G121" s="46">
        <v>250</v>
      </c>
      <c r="H121" s="46">
        <v>25.6</v>
      </c>
      <c r="I121" s="48"/>
      <c r="J121" s="39">
        <f>G121*0.94-H121-Таблица1[[#This Row],[Столбец92]]</f>
        <v>209.4</v>
      </c>
      <c r="K121" s="29">
        <f>Таблица1[[#This Row],[Столбец10]]/0.94</f>
        <v>222.76595744680853</v>
      </c>
      <c r="L121" s="55"/>
    </row>
    <row r="122" spans="1:12" ht="21.95" customHeight="1" x14ac:dyDescent="0.25">
      <c r="A122" s="25">
        <v>92</v>
      </c>
      <c r="B122" s="11" t="s">
        <v>31</v>
      </c>
      <c r="C122" s="11" t="s">
        <v>31</v>
      </c>
      <c r="D122" s="45" t="s">
        <v>69</v>
      </c>
      <c r="E122" s="39" t="s">
        <v>71</v>
      </c>
      <c r="F122" s="25" t="s">
        <v>28</v>
      </c>
      <c r="G122" s="49">
        <v>250</v>
      </c>
      <c r="H122" s="49">
        <v>25.6</v>
      </c>
      <c r="I122" s="48"/>
      <c r="J122" s="39">
        <f>G122*0.94-H122-Таблица1[[#This Row],[Столбец92]]</f>
        <v>209.4</v>
      </c>
      <c r="K122" s="29">
        <f>Таблица1[[#This Row],[Столбец10]]/0.94</f>
        <v>222.76595744680853</v>
      </c>
      <c r="L122" s="55"/>
    </row>
    <row r="123" spans="1:12" ht="21.95" customHeight="1" x14ac:dyDescent="0.25">
      <c r="A123" s="25">
        <v>93</v>
      </c>
      <c r="B123" s="11" t="s">
        <v>31</v>
      </c>
      <c r="C123" s="11" t="s">
        <v>31</v>
      </c>
      <c r="D123" s="45" t="s">
        <v>69</v>
      </c>
      <c r="E123" s="39" t="s">
        <v>72</v>
      </c>
      <c r="F123" s="25" t="s">
        <v>28</v>
      </c>
      <c r="G123" s="49">
        <v>400</v>
      </c>
      <c r="H123" s="49">
        <v>46.95</v>
      </c>
      <c r="I123" s="48"/>
      <c r="J123" s="39">
        <f>G123*0.94-H123-Таблица1[[#This Row],[Столбец92]]</f>
        <v>329.05</v>
      </c>
      <c r="K123" s="29">
        <f>Таблица1[[#This Row],[Столбец10]]/0.94</f>
        <v>350.05319148936172</v>
      </c>
      <c r="L123" s="55"/>
    </row>
    <row r="124" spans="1:12" ht="21.95" customHeight="1" x14ac:dyDescent="0.25">
      <c r="A124" s="25">
        <v>94</v>
      </c>
      <c r="B124" s="35" t="s">
        <v>31</v>
      </c>
      <c r="C124" s="35" t="s">
        <v>31</v>
      </c>
      <c r="D124" s="45" t="s">
        <v>69</v>
      </c>
      <c r="E124" s="39" t="s">
        <v>73</v>
      </c>
      <c r="F124" s="25" t="s">
        <v>28</v>
      </c>
      <c r="G124" s="46">
        <v>250</v>
      </c>
      <c r="H124" s="46">
        <v>0</v>
      </c>
      <c r="I124" s="48"/>
      <c r="J124" s="39">
        <f>G124*0.94-H124-Таблица1[[#This Row],[Столбец92]]</f>
        <v>235</v>
      </c>
      <c r="K124" s="29">
        <f>Таблица1[[#This Row],[Столбец10]]/0.94</f>
        <v>250</v>
      </c>
      <c r="L124" s="55"/>
    </row>
    <row r="125" spans="1:12" ht="21.95" customHeight="1" x14ac:dyDescent="0.25">
      <c r="A125" s="25">
        <v>95</v>
      </c>
      <c r="B125" s="35" t="s">
        <v>31</v>
      </c>
      <c r="C125" s="35" t="s">
        <v>31</v>
      </c>
      <c r="D125" s="45" t="s">
        <v>69</v>
      </c>
      <c r="E125" s="64" t="s">
        <v>74</v>
      </c>
      <c r="F125" s="25" t="s">
        <v>28</v>
      </c>
      <c r="G125" s="46">
        <v>400</v>
      </c>
      <c r="H125" s="46">
        <v>373</v>
      </c>
      <c r="I125" s="58">
        <v>15</v>
      </c>
      <c r="J125" s="39">
        <f>G125*0.94-H125-Таблица1[[#This Row],[Столбец92]]</f>
        <v>-12</v>
      </c>
      <c r="K125" s="29">
        <f>Таблица1[[#This Row],[Столбец10]]/0.94</f>
        <v>-12.765957446808512</v>
      </c>
      <c r="L125" s="55"/>
    </row>
    <row r="126" spans="1:12" ht="21.95" customHeight="1" x14ac:dyDescent="0.25">
      <c r="A126" s="25">
        <v>96</v>
      </c>
      <c r="B126" s="35" t="s">
        <v>31</v>
      </c>
      <c r="C126" s="35" t="s">
        <v>31</v>
      </c>
      <c r="D126" s="45" t="s">
        <v>69</v>
      </c>
      <c r="E126" s="39" t="s">
        <v>75</v>
      </c>
      <c r="F126" s="25" t="s">
        <v>28</v>
      </c>
      <c r="G126" s="46">
        <v>250</v>
      </c>
      <c r="H126" s="46">
        <v>210</v>
      </c>
      <c r="I126" s="48"/>
      <c r="J126" s="39">
        <f>G126*0.94-H126-Таблица1[[#This Row],[Столбец92]]</f>
        <v>25</v>
      </c>
      <c r="K126" s="29">
        <f>Таблица1[[#This Row],[Столбец10]]/0.94</f>
        <v>26.595744680851066</v>
      </c>
      <c r="L126" s="55"/>
    </row>
    <row r="127" spans="1:12" ht="21.95" customHeight="1" x14ac:dyDescent="0.25">
      <c r="A127" s="25">
        <v>97</v>
      </c>
      <c r="B127" s="35" t="s">
        <v>31</v>
      </c>
      <c r="C127" s="35" t="s">
        <v>31</v>
      </c>
      <c r="D127" s="45" t="s">
        <v>69</v>
      </c>
      <c r="E127" s="39" t="s">
        <v>76</v>
      </c>
      <c r="F127" s="25" t="s">
        <v>28</v>
      </c>
      <c r="G127" s="46">
        <v>630</v>
      </c>
      <c r="H127" s="46">
        <v>904</v>
      </c>
      <c r="I127" s="58">
        <v>40</v>
      </c>
      <c r="J127" s="29">
        <f>G127*0.94-H127-Таблица1[[#This Row],[Столбец92]]</f>
        <v>-351.80000000000007</v>
      </c>
      <c r="K127" s="29">
        <f>Таблица1[[#This Row],[Столбец10]]/0.94</f>
        <v>-374.25531914893628</v>
      </c>
      <c r="L127" s="55"/>
    </row>
    <row r="128" spans="1:12" ht="21.95" customHeight="1" x14ac:dyDescent="0.25">
      <c r="A128" s="25">
        <v>98</v>
      </c>
      <c r="B128" s="35" t="s">
        <v>31</v>
      </c>
      <c r="C128" s="35" t="s">
        <v>31</v>
      </c>
      <c r="D128" s="45" t="s">
        <v>69</v>
      </c>
      <c r="E128" s="39" t="s">
        <v>77</v>
      </c>
      <c r="F128" s="25" t="s">
        <v>28</v>
      </c>
      <c r="G128" s="46">
        <v>400</v>
      </c>
      <c r="H128" s="46">
        <v>1042.75</v>
      </c>
      <c r="I128" s="48"/>
      <c r="J128" s="29">
        <f>G128*0.94-H128-Таблица1[[#This Row],[Столбец92]]</f>
        <v>-666.75</v>
      </c>
      <c r="K128" s="29">
        <f>Таблица1[[#This Row],[Столбец10]]/0.94</f>
        <v>-709.30851063829789</v>
      </c>
      <c r="L128" s="55"/>
    </row>
    <row r="129" spans="1:12" ht="21.95" customHeight="1" x14ac:dyDescent="0.25">
      <c r="A129" s="25">
        <v>99</v>
      </c>
      <c r="B129" s="35" t="s">
        <v>31</v>
      </c>
      <c r="C129" s="35" t="s">
        <v>31</v>
      </c>
      <c r="D129" s="45" t="s">
        <v>69</v>
      </c>
      <c r="E129" s="39" t="s">
        <v>78</v>
      </c>
      <c r="F129" s="25" t="s">
        <v>28</v>
      </c>
      <c r="G129" s="46">
        <v>1000</v>
      </c>
      <c r="H129" s="46">
        <v>1220.3</v>
      </c>
      <c r="I129" s="48"/>
      <c r="J129" s="29">
        <f>G129*0.94-H129-Таблица1[[#This Row],[Столбец92]]</f>
        <v>-280.29999999999995</v>
      </c>
      <c r="K129" s="29">
        <f>Таблица1[[#This Row],[Столбец10]]/0.94</f>
        <v>-298.19148936170211</v>
      </c>
      <c r="L129" s="55"/>
    </row>
    <row r="130" spans="1:12" ht="21.95" customHeight="1" x14ac:dyDescent="0.25">
      <c r="A130" s="25">
        <v>100</v>
      </c>
      <c r="B130" s="35" t="s">
        <v>31</v>
      </c>
      <c r="C130" s="35" t="s">
        <v>31</v>
      </c>
      <c r="D130" s="45" t="s">
        <v>69</v>
      </c>
      <c r="E130" s="39" t="s">
        <v>79</v>
      </c>
      <c r="F130" s="25" t="s">
        <v>28</v>
      </c>
      <c r="G130" s="46">
        <v>250</v>
      </c>
      <c r="H130" s="46">
        <v>249</v>
      </c>
      <c r="I130" s="48"/>
      <c r="J130" s="29">
        <f>G130*0.94-H130-Таблица1[[#This Row],[Столбец92]]</f>
        <v>-14</v>
      </c>
      <c r="K130" s="29">
        <f>Таблица1[[#This Row],[Столбец10]]/0.94</f>
        <v>-14.893617021276597</v>
      </c>
      <c r="L130" s="55"/>
    </row>
    <row r="131" spans="1:12" ht="18.95" customHeight="1" x14ac:dyDescent="0.25">
      <c r="A131" s="25">
        <v>101</v>
      </c>
      <c r="B131" s="35" t="s">
        <v>31</v>
      </c>
      <c r="C131" s="35" t="s">
        <v>31</v>
      </c>
      <c r="D131" s="45" t="s">
        <v>69</v>
      </c>
      <c r="E131" s="39" t="s">
        <v>80</v>
      </c>
      <c r="F131" s="25" t="s">
        <v>28</v>
      </c>
      <c r="G131" s="46">
        <v>400</v>
      </c>
      <c r="H131" s="46">
        <v>191.9</v>
      </c>
      <c r="I131" s="48"/>
      <c r="J131" s="39">
        <f>G131*0.94-H131-Таблица1[[#This Row],[Столбец92]]</f>
        <v>184.1</v>
      </c>
      <c r="K131" s="29">
        <f>Таблица1[[#This Row],[Столбец10]]/0.94</f>
        <v>195.85106382978725</v>
      </c>
      <c r="L131" s="55"/>
    </row>
    <row r="132" spans="1:12" ht="18.95" customHeight="1" x14ac:dyDescent="0.25">
      <c r="A132" s="25">
        <v>102</v>
      </c>
      <c r="B132" s="35" t="s">
        <v>31</v>
      </c>
      <c r="C132" s="35" t="s">
        <v>31</v>
      </c>
      <c r="D132" s="45" t="s">
        <v>69</v>
      </c>
      <c r="E132" s="64" t="s">
        <v>81</v>
      </c>
      <c r="F132" s="25" t="s">
        <v>28</v>
      </c>
      <c r="G132" s="46">
        <v>400</v>
      </c>
      <c r="H132" s="46">
        <v>233.8</v>
      </c>
      <c r="I132" s="58">
        <v>30</v>
      </c>
      <c r="J132" s="39">
        <f>G132*0.94-H132-Таблица1[[#This Row],[Столбец92]]</f>
        <v>112.19999999999999</v>
      </c>
      <c r="K132" s="29">
        <f>Таблица1[[#This Row],[Столбец10]]/0.94</f>
        <v>119.36170212765957</v>
      </c>
      <c r="L132" s="55"/>
    </row>
    <row r="133" spans="1:12" ht="18.95" customHeight="1" x14ac:dyDescent="0.25">
      <c r="A133" s="25">
        <v>103</v>
      </c>
      <c r="B133" s="35" t="s">
        <v>31</v>
      </c>
      <c r="C133" s="35" t="s">
        <v>31</v>
      </c>
      <c r="D133" s="45" t="s">
        <v>82</v>
      </c>
      <c r="E133" s="39" t="s">
        <v>83</v>
      </c>
      <c r="F133" s="25" t="s">
        <v>28</v>
      </c>
      <c r="G133" s="46">
        <v>160</v>
      </c>
      <c r="H133" s="46">
        <v>189</v>
      </c>
      <c r="I133" s="48"/>
      <c r="J133" s="29">
        <f>G133*0.94-H133-Таблица1[[#This Row],[Столбец92]]</f>
        <v>-38.600000000000023</v>
      </c>
      <c r="K133" s="29">
        <f>Таблица1[[#This Row],[Столбец10]]/0.94</f>
        <v>-41.06382978723407</v>
      </c>
      <c r="L133" s="55"/>
    </row>
    <row r="134" spans="1:12" ht="18.95" customHeight="1" x14ac:dyDescent="0.25">
      <c r="A134" s="25">
        <v>104</v>
      </c>
      <c r="B134" s="35" t="s">
        <v>31</v>
      </c>
      <c r="C134" s="35" t="s">
        <v>31</v>
      </c>
      <c r="D134" s="45" t="s">
        <v>82</v>
      </c>
      <c r="E134" s="39" t="s">
        <v>84</v>
      </c>
      <c r="F134" s="25" t="s">
        <v>28</v>
      </c>
      <c r="G134" s="46">
        <v>400</v>
      </c>
      <c r="H134" s="46">
        <v>382.5</v>
      </c>
      <c r="I134" s="48"/>
      <c r="J134" s="29">
        <f>G134*0.94-H134-Таблица1[[#This Row],[Столбец92]]</f>
        <v>-6.5</v>
      </c>
      <c r="K134" s="29">
        <f>Таблица1[[#This Row],[Столбец10]]/0.94</f>
        <v>-6.9148936170212769</v>
      </c>
      <c r="L134" s="55"/>
    </row>
    <row r="135" spans="1:12" ht="18.95" customHeight="1" x14ac:dyDescent="0.25">
      <c r="A135" s="25">
        <v>105</v>
      </c>
      <c r="B135" s="35" t="s">
        <v>31</v>
      </c>
      <c r="C135" s="35" t="s">
        <v>31</v>
      </c>
      <c r="D135" s="45" t="s">
        <v>82</v>
      </c>
      <c r="E135" s="39" t="s">
        <v>85</v>
      </c>
      <c r="F135" s="25" t="s">
        <v>28</v>
      </c>
      <c r="G135" s="46">
        <v>400</v>
      </c>
      <c r="H135" s="46">
        <v>78.8</v>
      </c>
      <c r="I135" s="48"/>
      <c r="J135" s="39">
        <f>G135*0.94-H135-Таблица1[[#This Row],[Столбец92]]</f>
        <v>297.2</v>
      </c>
      <c r="K135" s="29">
        <f>Таблица1[[#This Row],[Столбец10]]/0.94</f>
        <v>316.17021276595744</v>
      </c>
      <c r="L135" s="55"/>
    </row>
    <row r="136" spans="1:12" ht="18.95" customHeight="1" x14ac:dyDescent="0.25">
      <c r="A136" s="25">
        <v>106</v>
      </c>
      <c r="B136" s="35" t="s">
        <v>31</v>
      </c>
      <c r="C136" s="35" t="s">
        <v>31</v>
      </c>
      <c r="D136" s="45" t="s">
        <v>82</v>
      </c>
      <c r="E136" s="39" t="s">
        <v>86</v>
      </c>
      <c r="F136" s="25" t="s">
        <v>28</v>
      </c>
      <c r="G136" s="46">
        <v>100</v>
      </c>
      <c r="H136" s="46">
        <v>66</v>
      </c>
      <c r="I136" s="48"/>
      <c r="J136" s="39">
        <f>G136*0.94-H136-Таблица1[[#This Row],[Столбец92]]</f>
        <v>28</v>
      </c>
      <c r="K136" s="29">
        <f>Таблица1[[#This Row],[Столбец10]]/0.94</f>
        <v>29.787234042553195</v>
      </c>
      <c r="L136" s="55"/>
    </row>
    <row r="137" spans="1:12" ht="18.95" customHeight="1" x14ac:dyDescent="0.25">
      <c r="A137" s="25">
        <v>107</v>
      </c>
      <c r="B137" s="35" t="s">
        <v>31</v>
      </c>
      <c r="C137" s="35" t="s">
        <v>31</v>
      </c>
      <c r="D137" s="45" t="s">
        <v>82</v>
      </c>
      <c r="E137" s="64" t="s">
        <v>87</v>
      </c>
      <c r="F137" s="25" t="s">
        <v>28</v>
      </c>
      <c r="G137" s="46">
        <v>630</v>
      </c>
      <c r="H137" s="46">
        <v>658</v>
      </c>
      <c r="I137" s="48">
        <v>3</v>
      </c>
      <c r="J137" s="29">
        <f>G137*0.94-H137-Таблица1[[#This Row],[Столбец92]]</f>
        <v>-68.800000000000068</v>
      </c>
      <c r="K137" s="29">
        <f>Таблица1[[#This Row],[Столбец10]]/0.94</f>
        <v>-73.19148936170221</v>
      </c>
      <c r="L137" s="55"/>
    </row>
    <row r="138" spans="1:12" ht="18.95" customHeight="1" x14ac:dyDescent="0.25">
      <c r="A138" s="25">
        <v>108</v>
      </c>
      <c r="B138" s="35" t="s">
        <v>31</v>
      </c>
      <c r="C138" s="35" t="s">
        <v>31</v>
      </c>
      <c r="D138" s="45" t="s">
        <v>82</v>
      </c>
      <c r="E138" s="39" t="s">
        <v>88</v>
      </c>
      <c r="F138" s="25" t="s">
        <v>28</v>
      </c>
      <c r="G138" s="46">
        <v>400</v>
      </c>
      <c r="H138" s="46">
        <v>495</v>
      </c>
      <c r="I138" s="48"/>
      <c r="J138" s="29">
        <f>G138*0.94-H138-Таблица1[[#This Row],[Столбец92]]</f>
        <v>-119</v>
      </c>
      <c r="K138" s="29">
        <f>Таблица1[[#This Row],[Столбец10]]/0.94</f>
        <v>-126.59574468085107</v>
      </c>
      <c r="L138" s="55"/>
    </row>
    <row r="139" spans="1:12" ht="18.95" customHeight="1" x14ac:dyDescent="0.25">
      <c r="A139" s="25">
        <v>109</v>
      </c>
      <c r="B139" s="35" t="s">
        <v>31</v>
      </c>
      <c r="C139" s="35" t="s">
        <v>31</v>
      </c>
      <c r="D139" s="45" t="s">
        <v>82</v>
      </c>
      <c r="E139" s="39" t="s">
        <v>89</v>
      </c>
      <c r="F139" s="25" t="s">
        <v>28</v>
      </c>
      <c r="G139" s="46">
        <v>160</v>
      </c>
      <c r="H139" s="46">
        <v>110</v>
      </c>
      <c r="I139" s="48"/>
      <c r="J139" s="39">
        <f>G139*0.94-H139-Таблица1[[#This Row],[Столбец92]]</f>
        <v>40.399999999999977</v>
      </c>
      <c r="K139" s="29">
        <f>Таблица1[[#This Row],[Столбец10]]/0.94</f>
        <v>42.978723404255298</v>
      </c>
      <c r="L139" s="55" t="s">
        <v>148</v>
      </c>
    </row>
    <row r="140" spans="1:12" ht="18.95" customHeight="1" x14ac:dyDescent="0.25">
      <c r="A140" s="25">
        <v>110</v>
      </c>
      <c r="B140" s="35" t="s">
        <v>31</v>
      </c>
      <c r="C140" s="35" t="s">
        <v>31</v>
      </c>
      <c r="D140" s="45" t="s">
        <v>82</v>
      </c>
      <c r="E140" s="39" t="s">
        <v>90</v>
      </c>
      <c r="F140" s="25" t="s">
        <v>28</v>
      </c>
      <c r="G140" s="46">
        <v>100</v>
      </c>
      <c r="H140" s="46">
        <v>105</v>
      </c>
      <c r="I140" s="48"/>
      <c r="J140" s="29">
        <f>G140*0.94-H140-Таблица1[[#This Row],[Столбец92]]</f>
        <v>-11</v>
      </c>
      <c r="K140" s="29">
        <f>Таблица1[[#This Row],[Столбец10]]/0.94</f>
        <v>-11.702127659574469</v>
      </c>
      <c r="L140" s="55"/>
    </row>
    <row r="141" spans="1:12" ht="18.95" customHeight="1" x14ac:dyDescent="0.25">
      <c r="A141" s="25">
        <v>111</v>
      </c>
      <c r="B141" s="45" t="s">
        <v>31</v>
      </c>
      <c r="C141" s="45" t="s">
        <v>31</v>
      </c>
      <c r="D141" s="45" t="s">
        <v>93</v>
      </c>
      <c r="E141" s="39" t="s">
        <v>94</v>
      </c>
      <c r="F141" s="36" t="s">
        <v>22</v>
      </c>
      <c r="G141" s="40">
        <v>160</v>
      </c>
      <c r="H141" s="41">
        <v>85</v>
      </c>
      <c r="I141" s="40"/>
      <c r="J141" s="39">
        <f>G141*0.94-H141-Таблица1[[#This Row],[Столбец92]]</f>
        <v>65.399999999999977</v>
      </c>
      <c r="K141" s="29">
        <f>Таблица1[[#This Row],[Столбец10]]/0.94</f>
        <v>69.574468085106361</v>
      </c>
      <c r="L141" s="55"/>
    </row>
    <row r="142" spans="1:12" ht="18.95" customHeight="1" x14ac:dyDescent="0.25">
      <c r="A142" s="25">
        <v>112</v>
      </c>
      <c r="B142" s="45" t="s">
        <v>31</v>
      </c>
      <c r="C142" s="45" t="s">
        <v>31</v>
      </c>
      <c r="D142" s="45" t="s">
        <v>93</v>
      </c>
      <c r="E142" s="39" t="s">
        <v>95</v>
      </c>
      <c r="F142" s="36" t="s">
        <v>22</v>
      </c>
      <c r="G142" s="40">
        <v>60</v>
      </c>
      <c r="H142" s="41">
        <v>38</v>
      </c>
      <c r="I142" s="40"/>
      <c r="J142" s="39">
        <f>G142*0.94-H142-Таблица1[[#This Row],[Столбец92]]</f>
        <v>18.399999999999999</v>
      </c>
      <c r="K142" s="29">
        <f>Таблица1[[#This Row],[Столбец10]]/0.94</f>
        <v>19.574468085106382</v>
      </c>
      <c r="L142" s="55"/>
    </row>
    <row r="143" spans="1:12" ht="18.95" customHeight="1" x14ac:dyDescent="0.25">
      <c r="A143" s="25">
        <v>113</v>
      </c>
      <c r="B143" s="45" t="s">
        <v>31</v>
      </c>
      <c r="C143" s="45" t="s">
        <v>31</v>
      </c>
      <c r="D143" s="45" t="s">
        <v>93</v>
      </c>
      <c r="E143" s="39" t="s">
        <v>96</v>
      </c>
      <c r="F143" s="36" t="s">
        <v>22</v>
      </c>
      <c r="G143" s="40">
        <v>250</v>
      </c>
      <c r="H143" s="41">
        <v>65</v>
      </c>
      <c r="I143" s="40"/>
      <c r="J143" s="39">
        <f>G143*0.94-H143-Таблица1[[#This Row],[Столбец92]]</f>
        <v>170</v>
      </c>
      <c r="K143" s="29">
        <f>Таблица1[[#This Row],[Столбец10]]/0.94</f>
        <v>180.85106382978725</v>
      </c>
      <c r="L143" s="55"/>
    </row>
    <row r="144" spans="1:12" ht="18.95" customHeight="1" x14ac:dyDescent="0.25">
      <c r="A144" s="25">
        <v>114</v>
      </c>
      <c r="B144" s="45" t="s">
        <v>31</v>
      </c>
      <c r="C144" s="45" t="s">
        <v>31</v>
      </c>
      <c r="D144" s="45" t="s">
        <v>93</v>
      </c>
      <c r="E144" s="39" t="s">
        <v>97</v>
      </c>
      <c r="F144" s="36" t="s">
        <v>22</v>
      </c>
      <c r="G144" s="40">
        <v>250</v>
      </c>
      <c r="H144" s="41">
        <v>82</v>
      </c>
      <c r="I144" s="40"/>
      <c r="J144" s="39">
        <f>G144*0.94-H144-Таблица1[[#This Row],[Столбец92]]</f>
        <v>153</v>
      </c>
      <c r="K144" s="29">
        <f>Таблица1[[#This Row],[Столбец10]]/0.94</f>
        <v>162.76595744680853</v>
      </c>
      <c r="L144" s="55"/>
    </row>
    <row r="145" spans="1:12" ht="18.95" customHeight="1" x14ac:dyDescent="0.25">
      <c r="A145" s="25">
        <v>115</v>
      </c>
      <c r="B145" s="45" t="s">
        <v>31</v>
      </c>
      <c r="C145" s="45" t="s">
        <v>31</v>
      </c>
      <c r="D145" s="45" t="s">
        <v>93</v>
      </c>
      <c r="E145" s="39" t="s">
        <v>98</v>
      </c>
      <c r="F145" s="36" t="s">
        <v>22</v>
      </c>
      <c r="G145" s="40">
        <v>250</v>
      </c>
      <c r="H145" s="41">
        <v>158</v>
      </c>
      <c r="I145" s="40"/>
      <c r="J145" s="39">
        <f>G145*0.94-H145-Таблица1[[#This Row],[Столбец92]]</f>
        <v>77</v>
      </c>
      <c r="K145" s="29">
        <f>Таблица1[[#This Row],[Столбец10]]/0.94</f>
        <v>81.914893617021278</v>
      </c>
      <c r="L145" s="55"/>
    </row>
    <row r="146" spans="1:12" ht="18.95" customHeight="1" x14ac:dyDescent="0.25">
      <c r="A146" s="25">
        <v>116</v>
      </c>
      <c r="B146" s="45" t="s">
        <v>31</v>
      </c>
      <c r="C146" s="45" t="s">
        <v>31</v>
      </c>
      <c r="D146" s="45" t="s">
        <v>99</v>
      </c>
      <c r="E146" s="39" t="s">
        <v>100</v>
      </c>
      <c r="F146" s="36" t="s">
        <v>22</v>
      </c>
      <c r="G146" s="40">
        <v>400</v>
      </c>
      <c r="H146" s="41">
        <v>426</v>
      </c>
      <c r="I146" s="40"/>
      <c r="J146" s="29">
        <f>G146*0.94-H146-Таблица1[[#This Row],[Столбец92]]</f>
        <v>-50</v>
      </c>
      <c r="K146" s="29">
        <f>Таблица1[[#This Row],[Столбец10]]/0.94</f>
        <v>-53.191489361702132</v>
      </c>
      <c r="L146" s="55"/>
    </row>
    <row r="147" spans="1:12" ht="18.95" customHeight="1" x14ac:dyDescent="0.25">
      <c r="A147" s="25">
        <v>117</v>
      </c>
      <c r="B147" s="45" t="s">
        <v>31</v>
      </c>
      <c r="C147" s="45" t="s">
        <v>31</v>
      </c>
      <c r="D147" s="45" t="s">
        <v>99</v>
      </c>
      <c r="E147" s="26" t="s">
        <v>146</v>
      </c>
      <c r="F147" s="36" t="s">
        <v>22</v>
      </c>
      <c r="G147" s="40">
        <v>25</v>
      </c>
      <c r="H147" s="41">
        <v>20</v>
      </c>
      <c r="I147" s="40"/>
      <c r="J147" s="39">
        <f>G147*0.94-H147-Таблица1[[#This Row],[Столбец92]]</f>
        <v>3.5</v>
      </c>
      <c r="K147" s="29">
        <f>Таблица1[[#This Row],[Столбец10]]/0.94</f>
        <v>3.7234042553191493</v>
      </c>
      <c r="L147" s="55"/>
    </row>
    <row r="148" spans="1:12" ht="18.95" customHeight="1" x14ac:dyDescent="0.25">
      <c r="A148" s="25">
        <v>118</v>
      </c>
      <c r="B148" s="45" t="s">
        <v>31</v>
      </c>
      <c r="C148" s="45" t="s">
        <v>31</v>
      </c>
      <c r="D148" s="45" t="s">
        <v>99</v>
      </c>
      <c r="E148" s="39" t="s">
        <v>101</v>
      </c>
      <c r="F148" s="36" t="s">
        <v>22</v>
      </c>
      <c r="G148" s="40">
        <v>800</v>
      </c>
      <c r="H148" s="41">
        <v>227</v>
      </c>
      <c r="I148" s="40"/>
      <c r="J148" s="39">
        <f>G148*0.94-H148-Таблица1[[#This Row],[Столбец92]]</f>
        <v>525</v>
      </c>
      <c r="K148" s="29">
        <f>Таблица1[[#This Row],[Столбец10]]/0.94</f>
        <v>558.51063829787233</v>
      </c>
      <c r="L148" s="55"/>
    </row>
    <row r="149" spans="1:12" ht="18.95" customHeight="1" x14ac:dyDescent="0.25">
      <c r="A149" s="25">
        <v>119</v>
      </c>
      <c r="B149" s="45" t="s">
        <v>31</v>
      </c>
      <c r="C149" s="45" t="s">
        <v>31</v>
      </c>
      <c r="D149" s="45" t="s">
        <v>99</v>
      </c>
      <c r="E149" s="39" t="s">
        <v>102</v>
      </c>
      <c r="F149" s="36" t="s">
        <v>22</v>
      </c>
      <c r="G149" s="40">
        <v>250</v>
      </c>
      <c r="H149" s="41">
        <v>325</v>
      </c>
      <c r="I149" s="57"/>
      <c r="J149" s="39">
        <f>G149*0.94-H149-Таблица1[[#This Row],[Столбец92]]</f>
        <v>-90</v>
      </c>
      <c r="K149" s="29">
        <f>Таблица1[[#This Row],[Столбец10]]/0.94</f>
        <v>-95.744680851063833</v>
      </c>
      <c r="L149" s="55"/>
    </row>
    <row r="150" spans="1:12" ht="15.75" x14ac:dyDescent="0.25">
      <c r="A150" s="25">
        <v>120</v>
      </c>
      <c r="B150" s="45" t="s">
        <v>31</v>
      </c>
      <c r="C150" s="45" t="s">
        <v>31</v>
      </c>
      <c r="D150" s="45" t="s">
        <v>99</v>
      </c>
      <c r="E150" s="39" t="s">
        <v>103</v>
      </c>
      <c r="F150" s="36" t="s">
        <v>22</v>
      </c>
      <c r="G150" s="40">
        <v>500</v>
      </c>
      <c r="H150" s="41">
        <v>255</v>
      </c>
      <c r="I150" s="40"/>
      <c r="J150" s="39">
        <f>G150*0.94-H150-Таблица1[[#This Row],[Столбец92]]</f>
        <v>215</v>
      </c>
      <c r="K150" s="29">
        <f>Таблица1[[#This Row],[Столбец10]]/0.94</f>
        <v>228.72340425531917</v>
      </c>
      <c r="L150" s="55"/>
    </row>
    <row r="151" spans="1:12" ht="15.75" x14ac:dyDescent="0.25">
      <c r="A151" s="25">
        <v>121</v>
      </c>
      <c r="B151" s="45" t="s">
        <v>31</v>
      </c>
      <c r="C151" s="45" t="s">
        <v>31</v>
      </c>
      <c r="D151" s="45" t="s">
        <v>99</v>
      </c>
      <c r="E151" s="39" t="s">
        <v>104</v>
      </c>
      <c r="F151" s="36" t="s">
        <v>22</v>
      </c>
      <c r="G151" s="40">
        <v>250</v>
      </c>
      <c r="H151" s="41">
        <v>200</v>
      </c>
      <c r="I151" s="40"/>
      <c r="J151" s="39">
        <f>G151*0.94-H151-Таблица1[[#This Row],[Столбец92]]</f>
        <v>35</v>
      </c>
      <c r="K151" s="29">
        <f>Таблица1[[#This Row],[Столбец10]]/0.94</f>
        <v>37.234042553191493</v>
      </c>
      <c r="L151" s="55"/>
    </row>
    <row r="152" spans="1:12" ht="15.75" x14ac:dyDescent="0.25">
      <c r="A152" s="25">
        <v>122</v>
      </c>
      <c r="B152" s="45" t="s">
        <v>31</v>
      </c>
      <c r="C152" s="45" t="s">
        <v>31</v>
      </c>
      <c r="D152" s="45" t="s">
        <v>105</v>
      </c>
      <c r="E152" s="39" t="s">
        <v>106</v>
      </c>
      <c r="F152" s="36" t="s">
        <v>22</v>
      </c>
      <c r="G152" s="40">
        <v>400</v>
      </c>
      <c r="H152" s="28">
        <v>95.4</v>
      </c>
      <c r="I152" s="40"/>
      <c r="J152" s="39">
        <f>G152*0.94-H152-Таблица1[[#This Row],[Столбец92]]</f>
        <v>280.60000000000002</v>
      </c>
      <c r="K152" s="29">
        <f>Таблица1[[#This Row],[Столбец10]]/0.94</f>
        <v>298.51063829787239</v>
      </c>
      <c r="L152" s="55"/>
    </row>
    <row r="153" spans="1:12" ht="15.75" x14ac:dyDescent="0.25">
      <c r="A153" s="25">
        <v>123</v>
      </c>
      <c r="B153" s="45" t="s">
        <v>31</v>
      </c>
      <c r="C153" s="45" t="s">
        <v>31</v>
      </c>
      <c r="D153" s="45" t="s">
        <v>105</v>
      </c>
      <c r="E153" s="39" t="s">
        <v>107</v>
      </c>
      <c r="F153" s="36" t="s">
        <v>22</v>
      </c>
      <c r="G153" s="40">
        <v>400</v>
      </c>
      <c r="H153" s="41">
        <v>400</v>
      </c>
      <c r="I153" s="40"/>
      <c r="J153" s="29">
        <f>G153*0.94-H153-Таблица1[[#This Row],[Столбец92]]</f>
        <v>-24</v>
      </c>
      <c r="K153" s="29">
        <f>Таблица1[[#This Row],[Столбец10]]/0.94</f>
        <v>-25.531914893617024</v>
      </c>
      <c r="L153" s="55"/>
    </row>
    <row r="154" spans="1:12" ht="15.75" x14ac:dyDescent="0.25">
      <c r="A154" s="25">
        <v>124</v>
      </c>
      <c r="B154" s="45" t="s">
        <v>31</v>
      </c>
      <c r="C154" s="45" t="s">
        <v>31</v>
      </c>
      <c r="D154" s="45" t="s">
        <v>105</v>
      </c>
      <c r="E154" s="39" t="s">
        <v>108</v>
      </c>
      <c r="F154" s="36" t="s">
        <v>22</v>
      </c>
      <c r="G154" s="40">
        <v>320</v>
      </c>
      <c r="H154" s="41">
        <v>115</v>
      </c>
      <c r="I154" s="40"/>
      <c r="J154" s="39">
        <f>G154*0.94-H154-Таблица1[[#This Row],[Столбец92]]</f>
        <v>185.79999999999995</v>
      </c>
      <c r="K154" s="29">
        <f>Таблица1[[#This Row],[Столбец10]]/0.94</f>
        <v>197.65957446808508</v>
      </c>
      <c r="L154" s="55"/>
    </row>
    <row r="155" spans="1:12" ht="15.75" x14ac:dyDescent="0.25">
      <c r="A155" s="25">
        <v>125</v>
      </c>
      <c r="B155" s="45" t="s">
        <v>31</v>
      </c>
      <c r="C155" s="45" t="s">
        <v>31</v>
      </c>
      <c r="D155" s="45" t="s">
        <v>105</v>
      </c>
      <c r="E155" s="39" t="s">
        <v>109</v>
      </c>
      <c r="F155" s="36" t="s">
        <v>22</v>
      </c>
      <c r="G155" s="40">
        <v>250</v>
      </c>
      <c r="H155" s="41">
        <v>439</v>
      </c>
      <c r="I155" s="57">
        <v>28</v>
      </c>
      <c r="J155" s="29">
        <f>G155*0.94-H155-Таблица1[[#This Row],[Столбец92]]</f>
        <v>-232</v>
      </c>
      <c r="K155" s="29">
        <f>Таблица1[[#This Row],[Столбец10]]/0.94</f>
        <v>-246.80851063829789</v>
      </c>
      <c r="L155" s="55"/>
    </row>
    <row r="156" spans="1:12" ht="15.75" x14ac:dyDescent="0.25">
      <c r="A156" s="25">
        <v>126</v>
      </c>
      <c r="B156" s="45" t="s">
        <v>31</v>
      </c>
      <c r="C156" s="45" t="s">
        <v>31</v>
      </c>
      <c r="D156" s="45" t="s">
        <v>110</v>
      </c>
      <c r="E156" s="39" t="s">
        <v>111</v>
      </c>
      <c r="F156" s="36" t="s">
        <v>22</v>
      </c>
      <c r="G156" s="40">
        <v>250</v>
      </c>
      <c r="H156" s="41">
        <v>25</v>
      </c>
      <c r="I156" s="40"/>
      <c r="J156" s="39">
        <f>G156*0.94-H156-Таблица1[[#This Row],[Столбец92]]</f>
        <v>210</v>
      </c>
      <c r="K156" s="29">
        <f>Таблица1[[#This Row],[Столбец10]]/0.94</f>
        <v>223.40425531914894</v>
      </c>
      <c r="L156" s="55"/>
    </row>
    <row r="157" spans="1:12" ht="15.75" x14ac:dyDescent="0.25">
      <c r="A157" s="25">
        <v>127</v>
      </c>
      <c r="B157" s="45" t="s">
        <v>31</v>
      </c>
      <c r="C157" s="45" t="s">
        <v>31</v>
      </c>
      <c r="D157" s="45" t="s">
        <v>110</v>
      </c>
      <c r="E157" s="39" t="s">
        <v>112</v>
      </c>
      <c r="F157" s="36" t="s">
        <v>22</v>
      </c>
      <c r="G157" s="40">
        <v>630</v>
      </c>
      <c r="H157" s="41">
        <v>335</v>
      </c>
      <c r="I157" s="40"/>
      <c r="J157" s="39">
        <f>G157*0.94-H157-Таблица1[[#This Row],[Столбец92]]</f>
        <v>257.19999999999993</v>
      </c>
      <c r="K157" s="29">
        <f>Таблица1[[#This Row],[Столбец10]]/0.94</f>
        <v>273.61702127659566</v>
      </c>
      <c r="L157" s="55"/>
    </row>
    <row r="158" spans="1:12" ht="15.75" x14ac:dyDescent="0.25">
      <c r="A158" s="25">
        <v>128</v>
      </c>
      <c r="B158" s="53" t="s">
        <v>31</v>
      </c>
      <c r="C158" s="53" t="s">
        <v>31</v>
      </c>
      <c r="D158" s="45" t="s">
        <v>110</v>
      </c>
      <c r="E158" s="42" t="s">
        <v>113</v>
      </c>
      <c r="F158" s="36" t="s">
        <v>22</v>
      </c>
      <c r="G158" s="43">
        <v>1260</v>
      </c>
      <c r="H158" s="44">
        <v>1134</v>
      </c>
      <c r="I158" s="43"/>
      <c r="J158" s="39">
        <f>G158*0.94-H158-Таблица1[[#This Row],[Столбец92]]</f>
        <v>50.399999999999864</v>
      </c>
      <c r="K158" s="29">
        <f>Таблица1[[#This Row],[Столбец10]]/0.94</f>
        <v>53.617021276595601</v>
      </c>
      <c r="L158" s="55"/>
    </row>
    <row r="159" spans="1:12" ht="15.75" x14ac:dyDescent="0.25">
      <c r="A159" s="25">
        <v>129</v>
      </c>
      <c r="B159" s="45" t="s">
        <v>31</v>
      </c>
      <c r="C159" s="45" t="s">
        <v>31</v>
      </c>
      <c r="D159" s="45" t="s">
        <v>114</v>
      </c>
      <c r="E159" s="39" t="s">
        <v>115</v>
      </c>
      <c r="F159" s="36" t="s">
        <v>22</v>
      </c>
      <c r="G159" s="40">
        <v>160</v>
      </c>
      <c r="H159" s="41">
        <v>94</v>
      </c>
      <c r="I159" s="40"/>
      <c r="J159" s="39">
        <f>G159*0.94-H159-Таблица1[[#This Row],[Столбец92]]</f>
        <v>56.399999999999977</v>
      </c>
      <c r="K159" s="29">
        <f>Таблица1[[#This Row],[Столбец10]]/0.94</f>
        <v>59.999999999999979</v>
      </c>
      <c r="L159" s="55"/>
    </row>
    <row r="160" spans="1:12" ht="15.75" x14ac:dyDescent="0.25">
      <c r="A160" s="25">
        <v>130</v>
      </c>
      <c r="B160" s="45" t="s">
        <v>31</v>
      </c>
      <c r="C160" s="45" t="s">
        <v>31</v>
      </c>
      <c r="D160" s="45" t="s">
        <v>114</v>
      </c>
      <c r="E160" s="39" t="s">
        <v>116</v>
      </c>
      <c r="F160" s="36" t="s">
        <v>22</v>
      </c>
      <c r="G160" s="40">
        <v>250</v>
      </c>
      <c r="H160" s="41">
        <v>10</v>
      </c>
      <c r="I160" s="40"/>
      <c r="J160" s="39">
        <f>G160*0.94-H160-Таблица1[[#This Row],[Столбец92]]</f>
        <v>225</v>
      </c>
      <c r="K160" s="29">
        <f>Таблица1[[#This Row],[Столбец10]]/0.94</f>
        <v>239.36170212765958</v>
      </c>
      <c r="L160" s="55"/>
    </row>
    <row r="161" spans="1:12" ht="15.75" x14ac:dyDescent="0.25">
      <c r="A161" s="25">
        <v>131</v>
      </c>
      <c r="B161" s="45" t="s">
        <v>31</v>
      </c>
      <c r="C161" s="45" t="s">
        <v>31</v>
      </c>
      <c r="D161" s="45" t="s">
        <v>114</v>
      </c>
      <c r="E161" s="39" t="s">
        <v>117</v>
      </c>
      <c r="F161" s="36" t="s">
        <v>22</v>
      </c>
      <c r="G161" s="40">
        <v>100</v>
      </c>
      <c r="H161" s="41">
        <v>186</v>
      </c>
      <c r="I161" s="40"/>
      <c r="J161" s="29">
        <f>G161*0.94-H161-Таблица1[[#This Row],[Столбец92]]</f>
        <v>-92</v>
      </c>
      <c r="K161" s="29">
        <f>Таблица1[[#This Row],[Столбец10]]/0.94</f>
        <v>-97.872340425531917</v>
      </c>
      <c r="L161" s="55"/>
    </row>
    <row r="162" spans="1:12" ht="15.75" x14ac:dyDescent="0.25">
      <c r="A162" s="25">
        <v>132</v>
      </c>
      <c r="B162" s="45" t="s">
        <v>31</v>
      </c>
      <c r="C162" s="45" t="s">
        <v>31</v>
      </c>
      <c r="D162" s="45" t="s">
        <v>114</v>
      </c>
      <c r="E162" s="39" t="s">
        <v>118</v>
      </c>
      <c r="F162" s="36" t="s">
        <v>22</v>
      </c>
      <c r="G162" s="40">
        <v>250</v>
      </c>
      <c r="H162" s="41">
        <v>219</v>
      </c>
      <c r="I162" s="40"/>
      <c r="J162" s="39">
        <f>G162*0.94-H162-Таблица1[[#This Row],[Столбец92]]</f>
        <v>16</v>
      </c>
      <c r="K162" s="29">
        <f>Таблица1[[#This Row],[Столбец10]]/0.94</f>
        <v>17.021276595744681</v>
      </c>
      <c r="L162" s="55"/>
    </row>
    <row r="163" spans="1:12" ht="15.75" x14ac:dyDescent="0.25">
      <c r="A163" s="25">
        <v>133</v>
      </c>
      <c r="B163" s="45" t="s">
        <v>31</v>
      </c>
      <c r="C163" s="45" t="s">
        <v>31</v>
      </c>
      <c r="D163" s="45" t="s">
        <v>114</v>
      </c>
      <c r="E163" s="39" t="s">
        <v>119</v>
      </c>
      <c r="F163" s="36" t="s">
        <v>22</v>
      </c>
      <c r="G163" s="40">
        <v>63</v>
      </c>
      <c r="H163" s="41">
        <v>149</v>
      </c>
      <c r="I163" s="40"/>
      <c r="J163" s="29">
        <f>G163*0.94-H163-Таблица1[[#This Row],[Столбец92]]</f>
        <v>-89.78</v>
      </c>
      <c r="K163" s="29">
        <f>Таблица1[[#This Row],[Столбец10]]/0.94</f>
        <v>-95.510638297872347</v>
      </c>
      <c r="L163" s="55"/>
    </row>
    <row r="164" spans="1:12" ht="15.75" x14ac:dyDescent="0.25">
      <c r="A164" s="25">
        <v>134</v>
      </c>
      <c r="B164" s="45" t="s">
        <v>31</v>
      </c>
      <c r="C164" s="45" t="s">
        <v>31</v>
      </c>
      <c r="D164" s="45" t="s">
        <v>114</v>
      </c>
      <c r="E164" s="39" t="s">
        <v>120</v>
      </c>
      <c r="F164" s="36" t="s">
        <v>22</v>
      </c>
      <c r="G164" s="40">
        <v>250</v>
      </c>
      <c r="H164" s="41">
        <v>90</v>
      </c>
      <c r="I164" s="40"/>
      <c r="J164" s="39">
        <f>G164*0.94-H164-Таблица1[[#This Row],[Столбец92]]</f>
        <v>145</v>
      </c>
      <c r="K164" s="29">
        <f>Таблица1[[#This Row],[Столбец10]]/0.94</f>
        <v>154.25531914893617</v>
      </c>
      <c r="L164" s="55"/>
    </row>
    <row r="165" spans="1:12" ht="15.75" x14ac:dyDescent="0.25">
      <c r="A165" s="25">
        <v>135</v>
      </c>
      <c r="B165" s="53" t="s">
        <v>31</v>
      </c>
      <c r="C165" s="53" t="s">
        <v>31</v>
      </c>
      <c r="D165" s="45" t="s">
        <v>114</v>
      </c>
      <c r="E165" s="42" t="s">
        <v>121</v>
      </c>
      <c r="F165" s="36" t="s">
        <v>22</v>
      </c>
      <c r="G165" s="43">
        <v>400</v>
      </c>
      <c r="H165" s="44">
        <v>70</v>
      </c>
      <c r="I165" s="43"/>
      <c r="J165" s="39">
        <f>G165*0.94-H165-Таблица1[[#This Row],[Столбец92]]</f>
        <v>306</v>
      </c>
      <c r="K165" s="29">
        <f>Таблица1[[#This Row],[Столбец10]]/0.94</f>
        <v>325.53191489361706</v>
      </c>
      <c r="L165" s="55"/>
    </row>
    <row r="166" spans="1:12" ht="15.75" x14ac:dyDescent="0.25">
      <c r="A166" s="25">
        <v>136</v>
      </c>
      <c r="B166" s="45" t="s">
        <v>31</v>
      </c>
      <c r="C166" s="45" t="s">
        <v>31</v>
      </c>
      <c r="D166" s="45" t="s">
        <v>114</v>
      </c>
      <c r="E166" s="39" t="s">
        <v>122</v>
      </c>
      <c r="F166" s="36" t="s">
        <v>22</v>
      </c>
      <c r="G166" s="40">
        <v>63</v>
      </c>
      <c r="H166" s="41">
        <v>134</v>
      </c>
      <c r="I166" s="40"/>
      <c r="J166" s="29">
        <f>G166*0.94-H166-Таблица1[[#This Row],[Столбец92]]</f>
        <v>-74.78</v>
      </c>
      <c r="K166" s="29">
        <f>Таблица1[[#This Row],[Столбец10]]/0.94</f>
        <v>-79.553191489361708</v>
      </c>
      <c r="L166" s="55"/>
    </row>
    <row r="167" spans="1:12" ht="15.75" x14ac:dyDescent="0.25">
      <c r="A167" s="25">
        <v>137</v>
      </c>
      <c r="B167" s="45" t="s">
        <v>31</v>
      </c>
      <c r="C167" s="45" t="s">
        <v>31</v>
      </c>
      <c r="D167" s="45" t="s">
        <v>114</v>
      </c>
      <c r="E167" s="39" t="s">
        <v>123</v>
      </c>
      <c r="F167" s="36" t="s">
        <v>22</v>
      </c>
      <c r="G167" s="40">
        <v>30</v>
      </c>
      <c r="H167" s="41">
        <v>77</v>
      </c>
      <c r="I167" s="40"/>
      <c r="J167" s="29">
        <f>G167*0.94-H167-Таблица1[[#This Row],[Столбец92]]</f>
        <v>-48.8</v>
      </c>
      <c r="K167" s="29">
        <f>Таблица1[[#This Row],[Столбец10]]/0.94</f>
        <v>-51.914893617021278</v>
      </c>
      <c r="L167" s="55"/>
    </row>
    <row r="168" spans="1:12" ht="15.75" x14ac:dyDescent="0.25">
      <c r="A168" s="25">
        <v>138</v>
      </c>
      <c r="B168" s="45" t="s">
        <v>31</v>
      </c>
      <c r="C168" s="45" t="s">
        <v>31</v>
      </c>
      <c r="D168" s="45" t="s">
        <v>114</v>
      </c>
      <c r="E168" s="39" t="s">
        <v>124</v>
      </c>
      <c r="F168" s="36" t="s">
        <v>22</v>
      </c>
      <c r="G168" s="40">
        <v>160</v>
      </c>
      <c r="H168" s="41">
        <v>110</v>
      </c>
      <c r="I168" s="40"/>
      <c r="J168" s="39">
        <f>G168*0.94-H168-Таблица1[[#This Row],[Столбец92]]</f>
        <v>40.399999999999977</v>
      </c>
      <c r="K168" s="29">
        <f>Таблица1[[#This Row],[Столбец10]]/0.94</f>
        <v>42.978723404255298</v>
      </c>
      <c r="L168" s="55"/>
    </row>
    <row r="169" spans="1:12" ht="15.75" x14ac:dyDescent="0.25">
      <c r="A169" s="25">
        <v>139</v>
      </c>
      <c r="B169" s="45" t="s">
        <v>31</v>
      </c>
      <c r="C169" s="45" t="s">
        <v>31</v>
      </c>
      <c r="D169" s="45" t="s">
        <v>114</v>
      </c>
      <c r="E169" s="39" t="s">
        <v>125</v>
      </c>
      <c r="F169" s="36" t="s">
        <v>22</v>
      </c>
      <c r="G169" s="40">
        <v>160</v>
      </c>
      <c r="H169" s="41">
        <v>80</v>
      </c>
      <c r="I169" s="40"/>
      <c r="J169" s="39">
        <f>G169*0.94-H169-Таблица1[[#This Row],[Столбец92]]</f>
        <v>70.399999999999977</v>
      </c>
      <c r="K169" s="29">
        <f>Таблица1[[#This Row],[Столбец10]]/0.94</f>
        <v>74.893617021276569</v>
      </c>
      <c r="L169" s="55"/>
    </row>
    <row r="170" spans="1:12" ht="15.75" x14ac:dyDescent="0.25">
      <c r="A170" s="25">
        <v>140</v>
      </c>
      <c r="B170" s="45" t="s">
        <v>31</v>
      </c>
      <c r="C170" s="45" t="s">
        <v>31</v>
      </c>
      <c r="D170" s="45" t="s">
        <v>114</v>
      </c>
      <c r="E170" s="39" t="s">
        <v>126</v>
      </c>
      <c r="F170" s="36" t="s">
        <v>22</v>
      </c>
      <c r="G170" s="40">
        <v>250</v>
      </c>
      <c r="H170" s="41">
        <v>258.3</v>
      </c>
      <c r="I170" s="40"/>
      <c r="J170" s="29">
        <f>G170*0.94-H170-Таблица1[[#This Row],[Столбец92]]</f>
        <v>-23.300000000000011</v>
      </c>
      <c r="K170" s="29">
        <f>Таблица1[[#This Row],[Столбец10]]/0.94</f>
        <v>-24.787234042553205</v>
      </c>
      <c r="L170" s="55"/>
    </row>
    <row r="171" spans="1:12" ht="15.75" x14ac:dyDescent="0.25">
      <c r="A171" s="25">
        <v>141</v>
      </c>
      <c r="B171" s="45" t="s">
        <v>31</v>
      </c>
      <c r="C171" s="45" t="s">
        <v>31</v>
      </c>
      <c r="D171" s="45" t="s">
        <v>114</v>
      </c>
      <c r="E171" s="39" t="s">
        <v>127</v>
      </c>
      <c r="F171" s="36" t="s">
        <v>22</v>
      </c>
      <c r="G171" s="40">
        <v>250</v>
      </c>
      <c r="H171" s="41">
        <v>210</v>
      </c>
      <c r="I171" s="40"/>
      <c r="J171" s="39">
        <f>G171*0.94-H171-Таблица1[[#This Row],[Столбец92]]</f>
        <v>25</v>
      </c>
      <c r="K171" s="29">
        <f>Таблица1[[#This Row],[Столбец10]]/0.94</f>
        <v>26.595744680851066</v>
      </c>
      <c r="L171" s="55"/>
    </row>
    <row r="172" spans="1:12" ht="15.75" x14ac:dyDescent="0.25">
      <c r="A172" s="25">
        <v>142</v>
      </c>
      <c r="B172" s="53" t="s">
        <v>31</v>
      </c>
      <c r="C172" s="53" t="s">
        <v>31</v>
      </c>
      <c r="D172" s="45" t="s">
        <v>114</v>
      </c>
      <c r="E172" s="42" t="s">
        <v>128</v>
      </c>
      <c r="F172" s="36" t="s">
        <v>22</v>
      </c>
      <c r="G172" s="43">
        <v>400</v>
      </c>
      <c r="H172" s="44">
        <v>150</v>
      </c>
      <c r="I172" s="43"/>
      <c r="J172" s="39">
        <f>G172*0.94-H172-Таблица1[[#This Row],[Столбец92]]</f>
        <v>226</v>
      </c>
      <c r="K172" s="29">
        <f>Таблица1[[#This Row],[Столбец10]]/0.94</f>
        <v>240.42553191489364</v>
      </c>
      <c r="L172" s="55"/>
    </row>
    <row r="173" spans="1:12" ht="15.75" x14ac:dyDescent="0.25">
      <c r="A173" s="25">
        <v>143</v>
      </c>
      <c r="B173" s="45" t="s">
        <v>31</v>
      </c>
      <c r="C173" s="45" t="s">
        <v>31</v>
      </c>
      <c r="D173" s="45" t="s">
        <v>114</v>
      </c>
      <c r="E173" s="39" t="s">
        <v>129</v>
      </c>
      <c r="F173" s="36" t="s">
        <v>22</v>
      </c>
      <c r="G173" s="40">
        <v>400</v>
      </c>
      <c r="H173" s="41">
        <v>698</v>
      </c>
      <c r="I173" s="40"/>
      <c r="J173" s="29">
        <f>G173*0.94-H173-Таблица1[[#This Row],[Столбец92]]</f>
        <v>-322</v>
      </c>
      <c r="K173" s="29">
        <f>Таблица1[[#This Row],[Столбец10]]/0.94</f>
        <v>-342.55319148936172</v>
      </c>
      <c r="L173" s="55"/>
    </row>
    <row r="174" spans="1:12" ht="15.75" x14ac:dyDescent="0.25">
      <c r="A174" s="25">
        <v>144</v>
      </c>
      <c r="B174" s="45" t="s">
        <v>31</v>
      </c>
      <c r="C174" s="45" t="s">
        <v>31</v>
      </c>
      <c r="D174" s="45" t="s">
        <v>114</v>
      </c>
      <c r="E174" s="39" t="s">
        <v>130</v>
      </c>
      <c r="F174" s="36" t="s">
        <v>22</v>
      </c>
      <c r="G174" s="40">
        <v>160</v>
      </c>
      <c r="H174" s="41">
        <v>90</v>
      </c>
      <c r="I174" s="40"/>
      <c r="J174" s="39">
        <f>G174*0.94-H174-Таблица1[[#This Row],[Столбец92]]</f>
        <v>60.399999999999977</v>
      </c>
      <c r="K174" s="29">
        <f>Таблица1[[#This Row],[Столбец10]]/0.94</f>
        <v>64.255319148936152</v>
      </c>
      <c r="L174" s="55"/>
    </row>
    <row r="175" spans="1:12" ht="15.75" x14ac:dyDescent="0.25">
      <c r="A175" s="25">
        <v>145</v>
      </c>
      <c r="B175" s="45" t="s">
        <v>31</v>
      </c>
      <c r="C175" s="45" t="s">
        <v>31</v>
      </c>
      <c r="D175" s="45" t="s">
        <v>114</v>
      </c>
      <c r="E175" s="39" t="s">
        <v>131</v>
      </c>
      <c r="F175" s="36" t="s">
        <v>22</v>
      </c>
      <c r="G175" s="40">
        <v>250</v>
      </c>
      <c r="H175" s="41">
        <v>0</v>
      </c>
      <c r="I175" s="40"/>
      <c r="J175" s="39">
        <f>G175*0.94-H175-Таблица1[[#This Row],[Столбец92]]</f>
        <v>235</v>
      </c>
      <c r="K175" s="29">
        <f>Таблица1[[#This Row],[Столбец10]]/0.94</f>
        <v>250</v>
      </c>
      <c r="L175" s="55"/>
    </row>
    <row r="176" spans="1:12" ht="15.75" x14ac:dyDescent="0.25">
      <c r="A176" s="25">
        <v>146</v>
      </c>
      <c r="B176" s="45" t="s">
        <v>31</v>
      </c>
      <c r="C176" s="45" t="s">
        <v>31</v>
      </c>
      <c r="D176" s="45" t="s">
        <v>114</v>
      </c>
      <c r="E176" s="39" t="s">
        <v>132</v>
      </c>
      <c r="F176" s="36" t="s">
        <v>22</v>
      </c>
      <c r="G176" s="40">
        <v>160</v>
      </c>
      <c r="H176" s="41">
        <v>284</v>
      </c>
      <c r="I176" s="40"/>
      <c r="J176" s="29">
        <f>G176*0.94-H176-Таблица1[[#This Row],[Столбец92]]</f>
        <v>-133.60000000000002</v>
      </c>
      <c r="K176" s="29">
        <f>Таблица1[[#This Row],[Столбец10]]/0.94</f>
        <v>-142.12765957446811</v>
      </c>
      <c r="L176" s="55"/>
    </row>
    <row r="177" spans="1:12" ht="15.75" x14ac:dyDescent="0.25">
      <c r="A177" s="25">
        <v>147</v>
      </c>
      <c r="B177" s="45" t="s">
        <v>31</v>
      </c>
      <c r="C177" s="45" t="s">
        <v>31</v>
      </c>
      <c r="D177" s="45" t="s">
        <v>114</v>
      </c>
      <c r="E177" s="39" t="s">
        <v>133</v>
      </c>
      <c r="F177" s="36" t="s">
        <v>22</v>
      </c>
      <c r="G177" s="40">
        <v>100</v>
      </c>
      <c r="H177" s="41">
        <v>106</v>
      </c>
      <c r="I177" s="40"/>
      <c r="J177" s="29">
        <f>G177*0.94-H177-Таблица1[[#This Row],[Столбец92]]</f>
        <v>-12</v>
      </c>
      <c r="K177" s="29">
        <f>Таблица1[[#This Row],[Столбец10]]/0.94</f>
        <v>-12.765957446808512</v>
      </c>
      <c r="L177" s="55"/>
    </row>
    <row r="178" spans="1:12" ht="15.75" x14ac:dyDescent="0.25">
      <c r="A178" s="25">
        <v>148</v>
      </c>
      <c r="B178" s="45" t="s">
        <v>31</v>
      </c>
      <c r="C178" s="45" t="s">
        <v>31</v>
      </c>
      <c r="D178" s="45" t="s">
        <v>114</v>
      </c>
      <c r="E178" s="39" t="s">
        <v>134</v>
      </c>
      <c r="F178" s="36" t="s">
        <v>22</v>
      </c>
      <c r="G178" s="40">
        <v>400</v>
      </c>
      <c r="H178" s="41">
        <v>70</v>
      </c>
      <c r="I178" s="40"/>
      <c r="J178" s="39">
        <f>G178*0.94-H178-Таблица1[[#This Row],[Столбец92]]</f>
        <v>306</v>
      </c>
      <c r="K178" s="29">
        <f>Таблица1[[#This Row],[Столбец10]]/0.94</f>
        <v>325.53191489361706</v>
      </c>
      <c r="L178" s="55"/>
    </row>
    <row r="179" spans="1:12" ht="15.75" x14ac:dyDescent="0.25">
      <c r="A179" s="25">
        <v>149</v>
      </c>
      <c r="B179" s="45" t="s">
        <v>31</v>
      </c>
      <c r="C179" s="45" t="s">
        <v>31</v>
      </c>
      <c r="D179" s="45" t="s">
        <v>114</v>
      </c>
      <c r="E179" s="39" t="s">
        <v>135</v>
      </c>
      <c r="F179" s="36" t="s">
        <v>22</v>
      </c>
      <c r="G179" s="40">
        <v>100</v>
      </c>
      <c r="H179" s="41">
        <v>64</v>
      </c>
      <c r="I179" s="40"/>
      <c r="J179" s="39">
        <f>G179*0.94-H179-Таблица1[[#This Row],[Столбец92]]</f>
        <v>30</v>
      </c>
      <c r="K179" s="29">
        <f>Таблица1[[#This Row],[Столбец10]]/0.94</f>
        <v>31.914893617021278</v>
      </c>
      <c r="L179" s="55"/>
    </row>
    <row r="180" spans="1:12" ht="15.75" x14ac:dyDescent="0.25">
      <c r="A180" s="25">
        <v>150</v>
      </c>
      <c r="B180" s="45" t="s">
        <v>31</v>
      </c>
      <c r="C180" s="45" t="s">
        <v>31</v>
      </c>
      <c r="D180" s="45" t="s">
        <v>114</v>
      </c>
      <c r="E180" s="39" t="s">
        <v>136</v>
      </c>
      <c r="F180" s="36" t="s">
        <v>22</v>
      </c>
      <c r="G180" s="40">
        <v>400</v>
      </c>
      <c r="H180" s="41">
        <v>291</v>
      </c>
      <c r="I180" s="40"/>
      <c r="J180" s="39">
        <f>G180*0.94-H180-Таблица1[[#This Row],[Столбец92]]</f>
        <v>85</v>
      </c>
      <c r="K180" s="29">
        <f>Таблица1[[#This Row],[Столбец10]]/0.94</f>
        <v>90.425531914893625</v>
      </c>
      <c r="L180" s="55"/>
    </row>
    <row r="181" spans="1:12" ht="15.75" x14ac:dyDescent="0.25">
      <c r="A181" s="25">
        <v>151</v>
      </c>
      <c r="B181" s="45" t="s">
        <v>31</v>
      </c>
      <c r="C181" s="45" t="s">
        <v>31</v>
      </c>
      <c r="D181" s="45" t="s">
        <v>114</v>
      </c>
      <c r="E181" s="39" t="s">
        <v>137</v>
      </c>
      <c r="F181" s="36" t="s">
        <v>22</v>
      </c>
      <c r="G181" s="40">
        <v>160</v>
      </c>
      <c r="H181" s="41">
        <v>80</v>
      </c>
      <c r="I181" s="40"/>
      <c r="J181" s="39">
        <f>G181*0.94-H181-Таблица1[[#This Row],[Столбец92]]</f>
        <v>70.399999999999977</v>
      </c>
      <c r="K181" s="29">
        <f>Таблица1[[#This Row],[Столбец10]]/0.94</f>
        <v>74.893617021276569</v>
      </c>
      <c r="L181" s="55"/>
    </row>
    <row r="182" spans="1:12" ht="15.75" x14ac:dyDescent="0.25">
      <c r="A182" s="25">
        <v>152</v>
      </c>
      <c r="B182" s="45" t="s">
        <v>31</v>
      </c>
      <c r="C182" s="45" t="s">
        <v>31</v>
      </c>
      <c r="D182" s="45" t="s">
        <v>114</v>
      </c>
      <c r="E182" s="39" t="s">
        <v>138</v>
      </c>
      <c r="F182" s="36" t="s">
        <v>22</v>
      </c>
      <c r="G182" s="40">
        <v>160</v>
      </c>
      <c r="H182" s="41">
        <v>65</v>
      </c>
      <c r="I182" s="40"/>
      <c r="J182" s="39">
        <f>G182*0.94-H182-Таблица1[[#This Row],[Столбец92]]</f>
        <v>85.399999999999977</v>
      </c>
      <c r="K182" s="29">
        <f>Таблица1[[#This Row],[Столбец10]]/0.94</f>
        <v>90.851063829787222</v>
      </c>
      <c r="L182" s="55"/>
    </row>
    <row r="183" spans="1:12" ht="15.75" x14ac:dyDescent="0.25">
      <c r="A183" s="25">
        <v>153</v>
      </c>
      <c r="B183" s="45" t="s">
        <v>31</v>
      </c>
      <c r="C183" s="45" t="s">
        <v>31</v>
      </c>
      <c r="D183" s="45" t="s">
        <v>114</v>
      </c>
      <c r="E183" s="39" t="s">
        <v>139</v>
      </c>
      <c r="F183" s="36" t="s">
        <v>22</v>
      </c>
      <c r="G183" s="40">
        <v>100</v>
      </c>
      <c r="H183" s="41">
        <v>15</v>
      </c>
      <c r="I183" s="40"/>
      <c r="J183" s="39">
        <f>G183*0.94-H183-Таблица1[[#This Row],[Столбец92]]</f>
        <v>79</v>
      </c>
      <c r="K183" s="29">
        <f>Таблица1[[#This Row],[Столбец10]]/0.94</f>
        <v>84.042553191489361</v>
      </c>
      <c r="L183" s="55"/>
    </row>
    <row r="184" spans="1:12" ht="15.75" x14ac:dyDescent="0.25">
      <c r="A184" s="25">
        <v>154</v>
      </c>
      <c r="B184" s="45" t="s">
        <v>31</v>
      </c>
      <c r="C184" s="45" t="s">
        <v>31</v>
      </c>
      <c r="D184" s="45" t="s">
        <v>114</v>
      </c>
      <c r="E184" s="39" t="s">
        <v>140</v>
      </c>
      <c r="F184" s="36" t="s">
        <v>22</v>
      </c>
      <c r="G184" s="40">
        <v>400</v>
      </c>
      <c r="H184" s="41">
        <v>550</v>
      </c>
      <c r="I184" s="40"/>
      <c r="J184" s="29">
        <f>G184*0.94-H184-Таблица1[[#This Row],[Столбец92]]</f>
        <v>-174</v>
      </c>
      <c r="K184" s="29">
        <f>Таблица1[[#This Row],[Столбец10]]/0.94</f>
        <v>-185.10638297872342</v>
      </c>
      <c r="L184" s="55"/>
    </row>
    <row r="185" spans="1:12" ht="15.75" x14ac:dyDescent="0.25">
      <c r="A185" s="25">
        <v>155</v>
      </c>
      <c r="B185" s="45" t="s">
        <v>31</v>
      </c>
      <c r="C185" s="45" t="s">
        <v>31</v>
      </c>
      <c r="D185" s="45" t="s">
        <v>114</v>
      </c>
      <c r="E185" s="39" t="s">
        <v>141</v>
      </c>
      <c r="F185" s="36" t="s">
        <v>22</v>
      </c>
      <c r="G185" s="40">
        <v>400</v>
      </c>
      <c r="H185" s="41">
        <v>544</v>
      </c>
      <c r="I185" s="40"/>
      <c r="J185" s="29">
        <f>G185*0.94-H185-Таблица1[[#This Row],[Столбец92]]</f>
        <v>-168</v>
      </c>
      <c r="K185" s="29">
        <f>Таблица1[[#This Row],[Столбец10]]/0.94</f>
        <v>-178.72340425531917</v>
      </c>
      <c r="L185" s="55"/>
    </row>
    <row r="186" spans="1:12" ht="15.75" x14ac:dyDescent="0.25">
      <c r="A186" s="25">
        <v>156</v>
      </c>
      <c r="B186" s="53" t="s">
        <v>31</v>
      </c>
      <c r="C186" s="53" t="s">
        <v>31</v>
      </c>
      <c r="D186" s="45" t="s">
        <v>114</v>
      </c>
      <c r="E186" s="42" t="s">
        <v>150</v>
      </c>
      <c r="F186" s="36" t="s">
        <v>22</v>
      </c>
      <c r="G186" s="43">
        <v>160</v>
      </c>
      <c r="H186" s="44">
        <v>40</v>
      </c>
      <c r="I186" s="43"/>
      <c r="J186" s="39">
        <f>G186*0.94-H186-Таблица1[[#This Row],[Столбец92]]</f>
        <v>110.39999999999998</v>
      </c>
      <c r="K186" s="29">
        <f>Таблица1[[#This Row],[Столбец10]]/0.94</f>
        <v>117.44680851063828</v>
      </c>
      <c r="L186" s="55"/>
    </row>
    <row r="187" spans="1:12" ht="15.75" x14ac:dyDescent="0.25">
      <c r="A187" s="25">
        <v>157</v>
      </c>
      <c r="B187" s="45" t="s">
        <v>31</v>
      </c>
      <c r="C187" s="45" t="s">
        <v>31</v>
      </c>
      <c r="D187" s="45" t="s">
        <v>142</v>
      </c>
      <c r="E187" s="39" t="s">
        <v>143</v>
      </c>
      <c r="F187" s="36" t="s">
        <v>22</v>
      </c>
      <c r="G187" s="40">
        <v>400</v>
      </c>
      <c r="H187" s="41">
        <v>90</v>
      </c>
      <c r="I187" s="40"/>
      <c r="J187" s="39">
        <f>G187*0.94-H187-Таблица1[[#This Row],[Столбец92]]</f>
        <v>286</v>
      </c>
      <c r="K187" s="29">
        <f>Таблица1[[#This Row],[Столбец10]]/0.94</f>
        <v>304.25531914893617</v>
      </c>
      <c r="L187" s="55"/>
    </row>
    <row r="188" spans="1:12" ht="15.75" x14ac:dyDescent="0.25">
      <c r="A188" s="50"/>
      <c r="B188" s="45"/>
      <c r="C188" s="45"/>
      <c r="D188" s="45"/>
      <c r="E188" s="39"/>
      <c r="F188" s="39"/>
      <c r="G188" s="40"/>
      <c r="H188" s="41"/>
      <c r="I188" s="40"/>
      <c r="J188" s="39"/>
      <c r="K188" s="51"/>
      <c r="L188" s="55"/>
    </row>
    <row r="189" spans="1:12" ht="15.75" x14ac:dyDescent="0.25">
      <c r="A189" s="50"/>
      <c r="B189" s="45"/>
      <c r="C189" s="45"/>
      <c r="D189" s="45"/>
      <c r="E189" s="39"/>
      <c r="F189" s="39"/>
      <c r="G189" s="40"/>
      <c r="H189" s="41"/>
      <c r="I189" s="40"/>
      <c r="J189" s="39"/>
      <c r="K189" s="51"/>
      <c r="L189" s="55"/>
    </row>
    <row r="190" spans="1:12" ht="15.75" x14ac:dyDescent="0.25">
      <c r="A190" s="50"/>
      <c r="B190" s="45"/>
      <c r="C190" s="45"/>
      <c r="D190" s="45"/>
      <c r="E190" s="39"/>
      <c r="F190" s="39"/>
      <c r="G190" s="40"/>
      <c r="H190" s="41"/>
      <c r="I190" s="40"/>
      <c r="J190" s="39"/>
      <c r="K190" s="51"/>
      <c r="L190" s="55"/>
    </row>
    <row r="191" spans="1:12" ht="15.75" x14ac:dyDescent="0.25">
      <c r="A191" s="50"/>
      <c r="B191" s="45"/>
      <c r="C191" s="45"/>
      <c r="D191" s="45"/>
      <c r="E191" s="39"/>
      <c r="F191" s="39"/>
      <c r="G191" s="40"/>
      <c r="H191" s="41"/>
      <c r="I191" s="40"/>
      <c r="J191" s="39"/>
      <c r="K191" s="51"/>
      <c r="L191" s="55"/>
    </row>
    <row r="192" spans="1:12" ht="15.75" x14ac:dyDescent="0.25">
      <c r="A192" s="52"/>
      <c r="B192" s="53"/>
      <c r="C192" s="53"/>
      <c r="D192" s="53"/>
      <c r="E192" s="42"/>
      <c r="F192" s="42"/>
      <c r="G192" s="43"/>
      <c r="H192" s="44"/>
      <c r="I192" s="43"/>
      <c r="J192" s="39"/>
      <c r="K192" s="54"/>
      <c r="L192" s="55"/>
    </row>
    <row r="193" spans="1:12" ht="15.75" x14ac:dyDescent="0.25">
      <c r="A193" s="50"/>
      <c r="B193" s="45"/>
      <c r="C193" s="45"/>
      <c r="D193" s="45"/>
      <c r="E193" s="39"/>
      <c r="F193" s="39"/>
      <c r="G193" s="40"/>
      <c r="H193" s="41"/>
      <c r="I193" s="40"/>
      <c r="J193" s="39"/>
      <c r="K193" s="51"/>
      <c r="L193" s="55"/>
    </row>
    <row r="194" spans="1:12" ht="15.75" x14ac:dyDescent="0.25">
      <c r="A194" s="50"/>
      <c r="B194" s="45"/>
      <c r="C194" s="45"/>
      <c r="D194" s="45"/>
      <c r="E194" s="39"/>
      <c r="F194" s="39"/>
      <c r="G194" s="40"/>
      <c r="H194" s="41"/>
      <c r="I194" s="40"/>
      <c r="J194" s="39"/>
      <c r="K194" s="51"/>
      <c r="L194" s="55"/>
    </row>
    <row r="195" spans="1:12" ht="15.75" x14ac:dyDescent="0.25">
      <c r="A195" s="50"/>
      <c r="B195" s="45"/>
      <c r="C195" s="45"/>
      <c r="D195" s="45"/>
      <c r="E195" s="39"/>
      <c r="F195" s="39"/>
      <c r="G195" s="40"/>
      <c r="H195" s="41"/>
      <c r="I195" s="40"/>
      <c r="J195" s="39"/>
      <c r="K195" s="51"/>
      <c r="L195" s="55"/>
    </row>
    <row r="196" spans="1:12" ht="15.75" x14ac:dyDescent="0.25">
      <c r="A196" s="50"/>
      <c r="B196" s="45"/>
      <c r="C196" s="45"/>
      <c r="D196" s="45" t="s">
        <v>92</v>
      </c>
      <c r="E196" s="39"/>
      <c r="F196" s="39"/>
      <c r="G196" s="40"/>
      <c r="H196" s="41"/>
      <c r="I196" s="40"/>
      <c r="J196" s="39"/>
      <c r="K196" s="51"/>
      <c r="L196" s="55"/>
    </row>
    <row r="197" spans="1:12" ht="15.75" x14ac:dyDescent="0.25">
      <c r="A197" s="50"/>
      <c r="B197" s="45"/>
      <c r="C197" s="45"/>
      <c r="D197" s="45"/>
      <c r="E197" s="39"/>
      <c r="F197" s="39"/>
      <c r="G197" s="40"/>
      <c r="H197" s="41"/>
      <c r="I197" s="40"/>
      <c r="J197" s="39"/>
      <c r="K197" s="51"/>
      <c r="L197" s="55"/>
    </row>
    <row r="198" spans="1:12" ht="15.75" x14ac:dyDescent="0.25">
      <c r="A198" s="52"/>
      <c r="B198" s="53"/>
      <c r="C198" s="53"/>
      <c r="D198" s="53"/>
      <c r="E198" s="42"/>
      <c r="F198" s="42"/>
      <c r="G198" s="43"/>
      <c r="H198" s="44"/>
      <c r="I198" s="43"/>
      <c r="J198" s="39"/>
      <c r="K198" s="54"/>
      <c r="L198" s="55"/>
    </row>
  </sheetData>
  <mergeCells count="2">
    <mergeCell ref="A1:J1"/>
    <mergeCell ref="A2:K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2023-04-03T07:58:23Z</dcterms:modified>
</cp:coreProperties>
</file>