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org">[1]Титульный!$G$18</definedName>
  </definedNames>
  <calcPr calcId="145621"/>
</workbook>
</file>

<file path=xl/calcChain.xml><?xml version="1.0" encoding="utf-8"?>
<calcChain xmlns="http://schemas.openxmlformats.org/spreadsheetml/2006/main">
  <c r="F42" i="1" l="1"/>
  <c r="F30" i="1"/>
  <c r="D30" i="1"/>
  <c r="D11" i="1" l="1"/>
  <c r="E50" i="1" l="1"/>
  <c r="C49" i="1"/>
  <c r="C47" i="1"/>
  <c r="C46" i="1"/>
  <c r="C45" i="1"/>
  <c r="C43" i="1"/>
  <c r="C42" i="1"/>
  <c r="C38" i="1"/>
  <c r="C36" i="1"/>
  <c r="C32" i="1"/>
  <c r="C31" i="1"/>
  <c r="D44" i="1"/>
  <c r="E28" i="1"/>
  <c r="C27" i="1"/>
  <c r="C25" i="1"/>
  <c r="C24" i="1"/>
  <c r="C23" i="1"/>
  <c r="F22" i="1"/>
  <c r="D22" i="1"/>
  <c r="D28" i="1" s="1"/>
  <c r="C21" i="1"/>
  <c r="C20" i="1"/>
  <c r="G19" i="1"/>
  <c r="G41" i="1" s="1"/>
  <c r="F18" i="1"/>
  <c r="F40" i="1" s="1"/>
  <c r="C17" i="1"/>
  <c r="C16" i="1"/>
  <c r="G15" i="1"/>
  <c r="C15" i="1" s="1"/>
  <c r="C14" i="1"/>
  <c r="F13" i="1"/>
  <c r="C13" i="1" s="1"/>
  <c r="F11" i="1"/>
  <c r="C11" i="1" s="1"/>
  <c r="C10" i="1"/>
  <c r="C9" i="1"/>
  <c r="C8" i="1"/>
  <c r="F26" i="1" s="1"/>
  <c r="F48" i="1" s="1"/>
  <c r="C48" i="1" s="1"/>
  <c r="C26" i="1" l="1"/>
  <c r="F12" i="1"/>
  <c r="F28" i="1" s="1"/>
  <c r="C30" i="1"/>
  <c r="F35" i="1"/>
  <c r="C35" i="1" s="1"/>
  <c r="D33" i="1"/>
  <c r="C41" i="1"/>
  <c r="F44" i="1"/>
  <c r="G39" i="1"/>
  <c r="G37" i="1" s="1"/>
  <c r="C44" i="1"/>
  <c r="C40" i="1"/>
  <c r="F39" i="1"/>
  <c r="G12" i="1"/>
  <c r="G28" i="1" s="1"/>
  <c r="C28" i="1" s="1"/>
  <c r="C18" i="1"/>
  <c r="C19" i="1"/>
  <c r="C22" i="1"/>
  <c r="F33" i="1"/>
  <c r="D50" i="1"/>
  <c r="F34" i="1" l="1"/>
  <c r="C33" i="1"/>
  <c r="C39" i="1"/>
  <c r="C12" i="1"/>
  <c r="F50" i="1"/>
  <c r="C37" i="1"/>
  <c r="G34" i="1"/>
  <c r="G50" i="1" s="1"/>
  <c r="C50" i="1" l="1"/>
  <c r="C34" i="1"/>
</calcChain>
</file>

<file path=xl/sharedStrings.xml><?xml version="1.0" encoding="utf-8"?>
<sst xmlns="http://schemas.openxmlformats.org/spreadsheetml/2006/main" count="55" uniqueCount="32">
  <si>
    <t>Сведения об отпуске (передаче) электроэнергии распределительными сетевыми организациями отдельным категориям потребителей</t>
  </si>
  <si>
    <t>Коды по ОКЕИ: 1000 киловатт-часов – 246, мегаватт – 215, тысяча рублей – 384</t>
  </si>
  <si>
    <t>Наименование показателя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</si>
  <si>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</si>
  <si>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</si>
  <si>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</si>
  <si>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</si>
  <si>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</si>
  <si>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</si>
  <si>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</si>
  <si>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Электроэнергия (тыс. кВт ч)</t>
  </si>
  <si>
    <t xml:space="preserve">Поступление в сеть из других организаций, в том числе: </t>
  </si>
  <si>
    <t>из сетей ФСК</t>
  </si>
  <si>
    <t>от генерирующих компаний и блок-станций</t>
  </si>
  <si>
    <t>от смежных сетевых организаций</t>
  </si>
  <si>
    <t>Поступление в сеть из других уровней напряжения (трансформация)</t>
  </si>
  <si>
    <t xml:space="preserve">НН </t>
  </si>
  <si>
    <t xml:space="preserve">Отпуск из сети, в том числе: </t>
  </si>
  <si>
    <t>конечные потребители - юридические лица (кроме совмещающих с передачей)</t>
  </si>
  <si>
    <t>население и приравненные к ним группы</t>
  </si>
  <si>
    <t>другие сети, в том числе потребители имеющие статус ТСО</t>
  </si>
  <si>
    <t>поставщики</t>
  </si>
  <si>
    <t>Отпуск в сеть других уровней напряжения</t>
  </si>
  <si>
    <t>Хозяйственные нужды организации</t>
  </si>
  <si>
    <t>Генерация на установках организации (совмещение деятельности)</t>
  </si>
  <si>
    <t>Собственное потребление (совмещение деятельности)</t>
  </si>
  <si>
    <t>Потери, в том числе:</t>
  </si>
  <si>
    <t xml:space="preserve">относимые на собственное потребление </t>
  </si>
  <si>
    <t>Небаланс</t>
  </si>
  <si>
    <t>Мощность (МВт)</t>
  </si>
  <si>
    <t>другие сети</t>
  </si>
  <si>
    <t>ООО "Электросети" за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</si>
</sst>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9"/>
      <color indexed="63"/>
      <name val="Tahoma"/>
      <family val="2"/>
      <charset val="204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sz val="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49" fontId="5" fillId="0" borderId="0" applyBorder="0">
      <alignment vertical="top"/>
    </xf>
    <xf numFmtId="0" fontId="3" fillId="0" borderId="0"/>
  </cellStyleXfs>
  <cellXfs count="14">
    <xf numFmtId="0" fontId="0" fillId="0" borderId="0" xfId="0"/>
    <xf numFmtId="0" fontId="4" fillId="0" borderId="0" xfId="1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center" vertical="center"/>
    </xf>
    <xf numFmtId="0" fontId="4" fillId="0" borderId="2" xfId="2" applyFont="1" applyBorder="1" applyAlignment="1" applyProtection="1">
      <alignment vertical="center"/>
    </xf>
    <xf numFmtId="49" fontId="4" fillId="0" borderId="2" xfId="3" applyFont="1" applyBorder="1" applyAlignment="1">
      <alignment horizontal="right" vertical="center"/>
    </xf>
    <xf numFmtId="0" fontId="4" fillId="0" borderId="2" xfId="4" applyFont="1" applyBorder="1" applyAlignment="1" applyProtection="1">
      <alignment horizontal="center" vertical="center" wrapText="1"/>
    </xf>
    <xf numFmtId="0" fontId="4" fillId="0" borderId="2" xfId="2" applyFont="1" applyBorder="1" applyAlignment="1" applyProtection="1">
      <alignment horizontal="center" vertical="center" wrapText="1"/>
    </xf>
    <xf numFmtId="49" fontId="4" fillId="0" borderId="2" xfId="3" applyFont="1" applyBorder="1" applyAlignment="1">
      <alignment vertical="center" wrapText="1"/>
    </xf>
    <xf numFmtId="49" fontId="4" fillId="0" borderId="2" xfId="3" applyFont="1" applyBorder="1" applyAlignment="1">
      <alignment horizontal="center" vertical="center" wrapText="1"/>
    </xf>
    <xf numFmtId="164" fontId="4" fillId="2" borderId="2" xfId="3" applyNumberFormat="1" applyFont="1" applyFill="1" applyBorder="1" applyAlignment="1" applyProtection="1">
      <alignment horizontal="right" vertical="center"/>
    </xf>
    <xf numFmtId="164" fontId="4" fillId="3" borderId="2" xfId="3" applyNumberFormat="1" applyFont="1" applyFill="1" applyBorder="1" applyAlignment="1" applyProtection="1">
      <alignment horizontal="right" vertical="center"/>
      <protection locked="0"/>
    </xf>
    <xf numFmtId="49" fontId="4" fillId="0" borderId="2" xfId="3" applyFont="1" applyBorder="1" applyAlignment="1">
      <alignment horizontal="center" vertical="center"/>
    </xf>
    <xf numFmtId="0" fontId="2" fillId="0" borderId="1" xfId="1" applyFont="1" applyFill="1" applyBorder="1" applyAlignment="1" applyProtection="1">
      <alignment horizontal="center" vertical="center" wrapText="1"/>
    </xf>
    <xf numFmtId="0" fontId="4" fillId="0" borderId="2" xfId="4" applyFont="1" applyBorder="1" applyAlignment="1" applyProtection="1">
      <alignment horizontal="center" vertical="center" wrapText="1"/>
    </xf>
  </cellXfs>
  <cellStyles count="5">
    <cellStyle name="Обычный" xfId="0" builtinId="0"/>
    <cellStyle name="Обычный 10" xfId="3"/>
    <cellStyle name="Обычный_Полезный отпуск электроэнергии и мощности, реализуемой по регулируемым ценам" xfId="2"/>
    <cellStyle name="Обычный_Сведения об отпуске (передаче) электроэнергии потребителям распределительными сетевыми организациями" xfId="4"/>
    <cellStyle name="Обычный_Шаблон по источникам для Модуля Реестр (2)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0;&#1088;&#1080;&#1076;&#1080;&#1095;&#1077;&#1089;&#1082;&#1080;&#1081;%20&#1086;&#1090;&#1076;&#1077;&#1083;/&#1044;&#1083;&#1103;%20&#1040;&#1088;&#1093;&#1080;&#1087;&#1086;&#1074;&#1086;&#1081;%20&#1040;.&#1057;/&#1048;&#1085;&#1092;&#1086;&#1088;&#1084;&#1072;&#1094;&#1080;&#1103;%20&#1085;&#1072;%20&#1089;&#1072;&#1081;&#1090;%20(&#1088;&#1072;&#1089;&#1082;&#1088;&#1099;&#1090;&#1080;&#1077;%20&#1080;&#1085;&#1092;&#1086;&#1088;&#1084;&#1072;&#1094;&#1080;&#1080;)/2%200%201%207/&#1076;&#1086;%2001.03.2017/&#1069;&#1083;&#1077;&#1082;&#1090;&#1088;&#1086;&#1089;&#1077;&#1090;&#1080;/46EP.ST(v2.0)%20&#1075;&#1086;&#1076;%20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8">
          <cell r="G18" t="str">
            <v>ООО "Электросети"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topLeftCell="A25" workbookViewId="0">
      <selection activeCell="O14" sqref="O14"/>
    </sheetView>
  </sheetViews>
  <sheetFormatPr defaultRowHeight="15" x14ac:dyDescent="0.25"/>
  <cols>
    <col min="1" max="1" width="34.28515625" customWidth="1"/>
    <col min="3" max="6" width="12" customWidth="1"/>
    <col min="7" max="7" width="11.85546875" customWidth="1"/>
    <col min="8" max="8" width="9.140625" customWidth="1"/>
  </cols>
  <sheetData>
    <row r="1" spans="1:7" ht="29.45" customHeight="1" x14ac:dyDescent="0.25">
      <c r="A1" s="12" t="s">
        <v>0</v>
      </c>
      <c r="B1" s="12"/>
      <c r="C1" s="12"/>
      <c r="D1" s="12"/>
      <c r="E1" s="12"/>
      <c r="F1" s="12"/>
      <c r="G1" s="12"/>
    </row>
    <row r="2" spans="1:7" x14ac:dyDescent="0.25">
      <c r="A2" s="1" t="s">
        <v>31</v>
      </c>
      <c r="B2" s="2"/>
      <c r="C2" s="2"/>
      <c r="D2" s="2"/>
      <c r="E2" s="2"/>
      <c r="F2" s="2"/>
      <c r="G2" s="2"/>
    </row>
    <row r="3" spans="1:7" x14ac:dyDescent="0.25">
      <c r="A3" s="3"/>
      <c r="B3" s="3"/>
      <c r="C3" s="3"/>
      <c r="D3" s="3"/>
      <c r="E3" s="3"/>
      <c r="F3" s="3"/>
      <c r="G3" s="4" t="s">
        <v>1</v>
      </c>
    </row>
    <row r="4" spans="1:7" x14ac:dyDescent="0.25">
      <c r="A4" s="13" t="s">
        <v>2</v>
      </c>
      <c r="B4" s="13" t="s">
        <v>3</v>
      </c>
      <c r="C4" s="13" t="s">
        <v>4</v>
      </c>
      <c r="D4" s="13" t="s">
        <v>5</v>
      </c>
      <c r="E4" s="13"/>
      <c r="F4" s="13"/>
      <c r="G4" s="13"/>
    </row>
    <row r="5" spans="1:7" x14ac:dyDescent="0.25">
      <c r="A5" s="13"/>
      <c r="B5" s="13"/>
      <c r="C5" s="13"/>
      <c r="D5" s="5" t="s">
        <v>6</v>
      </c>
      <c r="E5" s="5" t="s">
        <v>7</v>
      </c>
      <c r="F5" s="5" t="s">
        <v>8</v>
      </c>
      <c r="G5" s="5" t="s">
        <v>9</v>
      </c>
    </row>
    <row r="6" spans="1:7" x14ac:dyDescent="0.2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spans="1:7" x14ac:dyDescent="0.25">
      <c r="A7" s="11" t="s">
        <v>10</v>
      </c>
      <c r="B7" s="11"/>
      <c r="C7" s="11"/>
      <c r="D7" s="11"/>
      <c r="E7" s="11"/>
      <c r="F7" s="11"/>
      <c r="G7" s="11"/>
    </row>
    <row r="8" spans="1:7" ht="24.95" customHeight="1" x14ac:dyDescent="0.25">
      <c r="A8" s="7" t="s">
        <v>11</v>
      </c>
      <c r="B8" s="8">
        <v>10</v>
      </c>
      <c r="C8" s="9">
        <f>SUM(D8:G8)</f>
        <v>465801.42100000003</v>
      </c>
      <c r="D8" s="10">
        <v>392226.19400000002</v>
      </c>
      <c r="E8" s="10"/>
      <c r="F8" s="10">
        <v>73575.226999999999</v>
      </c>
      <c r="G8" s="10"/>
    </row>
    <row r="9" spans="1:7" ht="24.95" customHeight="1" x14ac:dyDescent="0.25">
      <c r="A9" s="7" t="s">
        <v>12</v>
      </c>
      <c r="B9" s="8">
        <v>20</v>
      </c>
      <c r="C9" s="9">
        <f t="shared" ref="C9:C50" si="0">SUM(D9:G9)</f>
        <v>0</v>
      </c>
      <c r="D9" s="10"/>
      <c r="E9" s="10"/>
      <c r="F9" s="10"/>
      <c r="G9" s="10"/>
    </row>
    <row r="10" spans="1:7" ht="24.95" customHeight="1" x14ac:dyDescent="0.25">
      <c r="A10" s="7" t="s">
        <v>13</v>
      </c>
      <c r="B10" s="8">
        <v>30</v>
      </c>
      <c r="C10" s="9">
        <f t="shared" si="0"/>
        <v>0</v>
      </c>
      <c r="D10" s="10"/>
      <c r="E10" s="10"/>
      <c r="F10" s="10"/>
      <c r="G10" s="10"/>
    </row>
    <row r="11" spans="1:7" ht="24.95" customHeight="1" x14ac:dyDescent="0.25">
      <c r="A11" s="7" t="s">
        <v>14</v>
      </c>
      <c r="B11" s="8">
        <v>40</v>
      </c>
      <c r="C11" s="9">
        <f t="shared" si="0"/>
        <v>465801.42100000003</v>
      </c>
      <c r="D11" s="10">
        <f>D8</f>
        <v>392226.19400000002</v>
      </c>
      <c r="E11" s="10"/>
      <c r="F11" s="10">
        <f>F8</f>
        <v>73575.226999999999</v>
      </c>
      <c r="G11" s="10"/>
    </row>
    <row r="12" spans="1:7" ht="24.95" customHeight="1" x14ac:dyDescent="0.25">
      <c r="A12" s="7" t="s">
        <v>15</v>
      </c>
      <c r="B12" s="8">
        <v>50</v>
      </c>
      <c r="C12" s="9">
        <f t="shared" si="0"/>
        <v>424370.84510265</v>
      </c>
      <c r="D12" s="10"/>
      <c r="E12" s="10"/>
      <c r="F12" s="10">
        <f>F13</f>
        <v>392226.19400000002</v>
      </c>
      <c r="G12" s="10">
        <f>G15</f>
        <v>32144.651102650001</v>
      </c>
    </row>
    <row r="13" spans="1:7" ht="24.95" customHeight="1" x14ac:dyDescent="0.25">
      <c r="A13" s="7" t="s">
        <v>6</v>
      </c>
      <c r="B13" s="8">
        <v>60</v>
      </c>
      <c r="C13" s="9">
        <f t="shared" si="0"/>
        <v>392226.19400000002</v>
      </c>
      <c r="D13" s="10"/>
      <c r="E13" s="10"/>
      <c r="F13" s="10">
        <f>D8</f>
        <v>392226.19400000002</v>
      </c>
      <c r="G13" s="10"/>
    </row>
    <row r="14" spans="1:7" ht="24.95" customHeight="1" x14ac:dyDescent="0.25">
      <c r="A14" s="7" t="s">
        <v>7</v>
      </c>
      <c r="B14" s="8">
        <v>70</v>
      </c>
      <c r="C14" s="9">
        <f t="shared" si="0"/>
        <v>0</v>
      </c>
      <c r="D14" s="10"/>
      <c r="E14" s="10"/>
      <c r="F14" s="10"/>
      <c r="G14" s="10"/>
    </row>
    <row r="15" spans="1:7" ht="24.95" customHeight="1" x14ac:dyDescent="0.25">
      <c r="A15" s="7" t="s">
        <v>8</v>
      </c>
      <c r="B15" s="8">
        <v>80</v>
      </c>
      <c r="C15" s="9">
        <f t="shared" si="0"/>
        <v>32144.651102650001</v>
      </c>
      <c r="D15" s="10"/>
      <c r="E15" s="10"/>
      <c r="F15" s="10"/>
      <c r="G15" s="10">
        <f>G17</f>
        <v>32144.651102650001</v>
      </c>
    </row>
    <row r="16" spans="1:7" ht="24.95" customHeight="1" x14ac:dyDescent="0.25">
      <c r="A16" s="7" t="s">
        <v>16</v>
      </c>
      <c r="B16" s="8">
        <v>90</v>
      </c>
      <c r="C16" s="9">
        <f t="shared" si="0"/>
        <v>0</v>
      </c>
      <c r="D16" s="10"/>
      <c r="E16" s="10"/>
      <c r="F16" s="10"/>
      <c r="G16" s="10"/>
    </row>
    <row r="17" spans="1:9" ht="24.95" customHeight="1" x14ac:dyDescent="0.25">
      <c r="A17" s="7" t="s">
        <v>17</v>
      </c>
      <c r="B17" s="8">
        <v>100</v>
      </c>
      <c r="C17" s="9">
        <f t="shared" si="0"/>
        <v>459779.34113444999</v>
      </c>
      <c r="D17" s="10"/>
      <c r="E17" s="10"/>
      <c r="F17" s="10">
        <v>427634.69003180001</v>
      </c>
      <c r="G17" s="10">
        <v>32144.651102650001</v>
      </c>
    </row>
    <row r="18" spans="1:9" ht="24.95" customHeight="1" x14ac:dyDescent="0.25">
      <c r="A18" s="7" t="s">
        <v>18</v>
      </c>
      <c r="B18" s="8">
        <v>110</v>
      </c>
      <c r="C18" s="9">
        <f t="shared" si="0"/>
        <v>26910.789031799999</v>
      </c>
      <c r="D18" s="10"/>
      <c r="E18" s="10"/>
      <c r="F18" s="10">
        <f>F17-F20</f>
        <v>26910.789031799999</v>
      </c>
      <c r="G18" s="10"/>
    </row>
    <row r="19" spans="1:9" ht="24.95" customHeight="1" x14ac:dyDescent="0.25">
      <c r="A19" s="7" t="s">
        <v>19</v>
      </c>
      <c r="B19" s="8">
        <v>120</v>
      </c>
      <c r="C19" s="9">
        <f t="shared" si="0"/>
        <v>32144.651102650001</v>
      </c>
      <c r="D19" s="10"/>
      <c r="E19" s="10"/>
      <c r="F19" s="10"/>
      <c r="G19" s="10">
        <f>G17</f>
        <v>32144.651102650001</v>
      </c>
    </row>
    <row r="20" spans="1:9" ht="24.95" customHeight="1" x14ac:dyDescent="0.25">
      <c r="A20" s="7" t="s">
        <v>20</v>
      </c>
      <c r="B20" s="8">
        <v>130</v>
      </c>
      <c r="C20" s="9">
        <f t="shared" si="0"/>
        <v>400723.90100000001</v>
      </c>
      <c r="D20" s="10"/>
      <c r="E20" s="10"/>
      <c r="F20" s="10">
        <v>400723.90100000001</v>
      </c>
      <c r="G20" s="10"/>
    </row>
    <row r="21" spans="1:9" ht="24.95" customHeight="1" x14ac:dyDescent="0.25">
      <c r="A21" s="7" t="s">
        <v>21</v>
      </c>
      <c r="B21" s="8">
        <v>140</v>
      </c>
      <c r="C21" s="9">
        <f t="shared" si="0"/>
        <v>0</v>
      </c>
      <c r="D21" s="10"/>
      <c r="E21" s="10"/>
      <c r="F21" s="10"/>
      <c r="G21" s="10"/>
    </row>
    <row r="22" spans="1:9" ht="24.95" customHeight="1" x14ac:dyDescent="0.25">
      <c r="A22" s="7" t="s">
        <v>22</v>
      </c>
      <c r="B22" s="8">
        <v>150</v>
      </c>
      <c r="C22" s="9">
        <f t="shared" si="0"/>
        <v>424370.84510265</v>
      </c>
      <c r="D22" s="10">
        <f>D8</f>
        <v>392226.19400000002</v>
      </c>
      <c r="E22" s="10"/>
      <c r="F22" s="10">
        <f>G17</f>
        <v>32144.651102650001</v>
      </c>
      <c r="G22" s="10"/>
    </row>
    <row r="23" spans="1:9" ht="24.95" customHeight="1" x14ac:dyDescent="0.25">
      <c r="A23" s="7" t="s">
        <v>23</v>
      </c>
      <c r="B23" s="8">
        <v>160</v>
      </c>
      <c r="C23" s="9">
        <f t="shared" si="0"/>
        <v>0</v>
      </c>
      <c r="D23" s="10"/>
      <c r="E23" s="10"/>
      <c r="F23" s="10"/>
      <c r="G23" s="10"/>
    </row>
    <row r="24" spans="1:9" ht="24.95" customHeight="1" x14ac:dyDescent="0.25">
      <c r="A24" s="7" t="s">
        <v>24</v>
      </c>
      <c r="B24" s="8">
        <v>170</v>
      </c>
      <c r="C24" s="9">
        <f t="shared" si="0"/>
        <v>0</v>
      </c>
      <c r="D24" s="10"/>
      <c r="E24" s="10"/>
      <c r="F24" s="10"/>
      <c r="G24" s="10"/>
    </row>
    <row r="25" spans="1:9" ht="24.95" customHeight="1" x14ac:dyDescent="0.25">
      <c r="A25" s="7" t="s">
        <v>25</v>
      </c>
      <c r="B25" s="8">
        <v>180</v>
      </c>
      <c r="C25" s="9">
        <f t="shared" si="0"/>
        <v>0</v>
      </c>
      <c r="D25" s="10"/>
      <c r="E25" s="10"/>
      <c r="F25" s="10"/>
      <c r="G25" s="10"/>
    </row>
    <row r="26" spans="1:9" ht="24.95" customHeight="1" x14ac:dyDescent="0.25">
      <c r="A26" s="7" t="s">
        <v>26</v>
      </c>
      <c r="B26" s="8">
        <v>190</v>
      </c>
      <c r="C26" s="9">
        <f t="shared" si="0"/>
        <v>6022.0798655500403</v>
      </c>
      <c r="D26" s="10"/>
      <c r="E26" s="10"/>
      <c r="F26" s="10">
        <f>C8-C17</f>
        <v>6022.0798655500403</v>
      </c>
      <c r="G26" s="10"/>
    </row>
    <row r="27" spans="1:9" ht="24.95" customHeight="1" x14ac:dyDescent="0.25">
      <c r="A27" s="7" t="s">
        <v>27</v>
      </c>
      <c r="B27" s="8">
        <v>200</v>
      </c>
      <c r="C27" s="9">
        <f t="shared" si="0"/>
        <v>0</v>
      </c>
      <c r="D27" s="10"/>
      <c r="E27" s="10"/>
      <c r="F27" s="10"/>
      <c r="G27" s="10"/>
    </row>
    <row r="28" spans="1:9" ht="24.95" customHeight="1" x14ac:dyDescent="0.25">
      <c r="A28" s="7" t="s">
        <v>28</v>
      </c>
      <c r="B28" s="8">
        <v>210</v>
      </c>
      <c r="C28" s="9">
        <f t="shared" si="0"/>
        <v>0</v>
      </c>
      <c r="D28" s="9">
        <f>(D8+D12+D24)-(D17+D22+D23+D25+D26)</f>
        <v>0</v>
      </c>
      <c r="E28" s="9">
        <f>(E8+E12+E24)-(E17+E22+E23+E25+E26)</f>
        <v>0</v>
      </c>
      <c r="F28" s="9">
        <f>(F8+F12+F24)-(F17+F22+F23+F25+F26)</f>
        <v>0</v>
      </c>
      <c r="G28" s="9">
        <f>(G8+G12+G24)-(G17+G22+G23+G25+G26)</f>
        <v>0</v>
      </c>
    </row>
    <row r="29" spans="1:9" ht="24.95" customHeight="1" x14ac:dyDescent="0.25">
      <c r="A29" s="11" t="s">
        <v>29</v>
      </c>
      <c r="B29" s="11"/>
      <c r="C29" s="11"/>
      <c r="D29" s="11"/>
      <c r="E29" s="11"/>
      <c r="F29" s="11"/>
      <c r="G29" s="11"/>
    </row>
    <row r="30" spans="1:9" ht="24.95" customHeight="1" x14ac:dyDescent="0.25">
      <c r="A30" s="7" t="s">
        <v>11</v>
      </c>
      <c r="B30" s="8">
        <v>300</v>
      </c>
      <c r="C30" s="9">
        <f t="shared" si="0"/>
        <v>80.186163022895499</v>
      </c>
      <c r="D30" s="10">
        <f>D8/I30</f>
        <v>67.520432776725769</v>
      </c>
      <c r="E30" s="10"/>
      <c r="F30" s="10">
        <f>F8/I30</f>
        <v>12.665730246169737</v>
      </c>
      <c r="G30" s="10"/>
      <c r="I30">
        <v>5809</v>
      </c>
    </row>
    <row r="31" spans="1:9" ht="24.95" customHeight="1" x14ac:dyDescent="0.25">
      <c r="A31" s="7" t="s">
        <v>12</v>
      </c>
      <c r="B31" s="8">
        <v>310</v>
      </c>
      <c r="C31" s="9">
        <f t="shared" si="0"/>
        <v>0</v>
      </c>
      <c r="D31" s="10"/>
      <c r="E31" s="10"/>
      <c r="F31" s="10"/>
      <c r="G31" s="10"/>
    </row>
    <row r="32" spans="1:9" ht="24.95" customHeight="1" x14ac:dyDescent="0.25">
      <c r="A32" s="7" t="s">
        <v>13</v>
      </c>
      <c r="B32" s="8">
        <v>320</v>
      </c>
      <c r="C32" s="9">
        <f t="shared" si="0"/>
        <v>0</v>
      </c>
      <c r="D32" s="10"/>
      <c r="E32" s="10"/>
      <c r="F32" s="10"/>
      <c r="G32" s="10"/>
    </row>
    <row r="33" spans="1:7" ht="24.95" customHeight="1" x14ac:dyDescent="0.25">
      <c r="A33" s="7" t="s">
        <v>14</v>
      </c>
      <c r="B33" s="8">
        <v>330</v>
      </c>
      <c r="C33" s="9">
        <f t="shared" si="0"/>
        <v>80.186163022895499</v>
      </c>
      <c r="D33" s="10">
        <f>D30</f>
        <v>67.520432776725769</v>
      </c>
      <c r="E33" s="10"/>
      <c r="F33" s="10">
        <f>F30</f>
        <v>12.665730246169737</v>
      </c>
      <c r="G33" s="10"/>
    </row>
    <row r="34" spans="1:7" ht="24.95" customHeight="1" x14ac:dyDescent="0.25">
      <c r="A34" s="7" t="s">
        <v>15</v>
      </c>
      <c r="B34" s="8">
        <v>340</v>
      </c>
      <c r="C34" s="9">
        <f t="shared" si="0"/>
        <v>73.054027388991216</v>
      </c>
      <c r="D34" s="10"/>
      <c r="E34" s="10"/>
      <c r="F34" s="10">
        <f>F35</f>
        <v>67.520432776725769</v>
      </c>
      <c r="G34" s="10">
        <f>G37</f>
        <v>5.5335946122654507</v>
      </c>
    </row>
    <row r="35" spans="1:7" ht="24.95" customHeight="1" x14ac:dyDescent="0.25">
      <c r="A35" s="7" t="s">
        <v>6</v>
      </c>
      <c r="B35" s="8">
        <v>350</v>
      </c>
      <c r="C35" s="9">
        <f t="shared" si="0"/>
        <v>67.520432776725769</v>
      </c>
      <c r="D35" s="10"/>
      <c r="E35" s="10"/>
      <c r="F35" s="10">
        <f>D30</f>
        <v>67.520432776725769</v>
      </c>
      <c r="G35" s="10"/>
    </row>
    <row r="36" spans="1:7" ht="24.95" customHeight="1" x14ac:dyDescent="0.25">
      <c r="A36" s="7" t="s">
        <v>7</v>
      </c>
      <c r="B36" s="8">
        <v>360</v>
      </c>
      <c r="C36" s="9">
        <f t="shared" si="0"/>
        <v>0</v>
      </c>
      <c r="D36" s="10"/>
      <c r="E36" s="10"/>
      <c r="F36" s="10"/>
      <c r="G36" s="10"/>
    </row>
    <row r="37" spans="1:7" ht="24.95" customHeight="1" x14ac:dyDescent="0.25">
      <c r="A37" s="7" t="s">
        <v>8</v>
      </c>
      <c r="B37" s="8">
        <v>370</v>
      </c>
      <c r="C37" s="9">
        <f t="shared" si="0"/>
        <v>5.5335946122654507</v>
      </c>
      <c r="D37" s="10"/>
      <c r="E37" s="10"/>
      <c r="F37" s="10"/>
      <c r="G37" s="10">
        <f>G39</f>
        <v>5.5335946122654507</v>
      </c>
    </row>
    <row r="38" spans="1:7" ht="24.95" customHeight="1" x14ac:dyDescent="0.25">
      <c r="A38" s="7" t="s">
        <v>16</v>
      </c>
      <c r="B38" s="8">
        <v>380</v>
      </c>
      <c r="C38" s="9">
        <f t="shared" si="0"/>
        <v>0</v>
      </c>
      <c r="D38" s="10"/>
      <c r="E38" s="10"/>
      <c r="F38" s="10"/>
      <c r="G38" s="10"/>
    </row>
    <row r="39" spans="1:7" ht="24.95" customHeight="1" x14ac:dyDescent="0.25">
      <c r="A39" s="7" t="s">
        <v>17</v>
      </c>
      <c r="B39" s="8">
        <v>390</v>
      </c>
      <c r="C39" s="9">
        <f t="shared" si="0"/>
        <v>79.149482033818217</v>
      </c>
      <c r="D39" s="10"/>
      <c r="E39" s="10"/>
      <c r="F39" s="10">
        <f>F40+F42+F41</f>
        <v>73.61588742155277</v>
      </c>
      <c r="G39" s="10">
        <f>G41</f>
        <v>5.5335946122654507</v>
      </c>
    </row>
    <row r="40" spans="1:7" ht="24.95" customHeight="1" x14ac:dyDescent="0.25">
      <c r="A40" s="7" t="s">
        <v>18</v>
      </c>
      <c r="B40" s="8">
        <v>400</v>
      </c>
      <c r="C40" s="9">
        <f t="shared" si="0"/>
        <v>4.6326026909623002</v>
      </c>
      <c r="D40" s="10"/>
      <c r="E40" s="10"/>
      <c r="F40" s="10">
        <f>F18/I30</f>
        <v>4.6326026909623002</v>
      </c>
      <c r="G40" s="10"/>
    </row>
    <row r="41" spans="1:7" ht="24.95" customHeight="1" x14ac:dyDescent="0.25">
      <c r="A41" s="7" t="s">
        <v>19</v>
      </c>
      <c r="B41" s="8">
        <v>410</v>
      </c>
      <c r="C41" s="9">
        <f t="shared" si="0"/>
        <v>5.5335946122654507</v>
      </c>
      <c r="D41" s="10"/>
      <c r="E41" s="10"/>
      <c r="F41" s="10"/>
      <c r="G41" s="10">
        <f>G19/I30</f>
        <v>5.5335946122654507</v>
      </c>
    </row>
    <row r="42" spans="1:7" ht="24.95" customHeight="1" x14ac:dyDescent="0.25">
      <c r="A42" s="7" t="s">
        <v>30</v>
      </c>
      <c r="B42" s="8">
        <v>420</v>
      </c>
      <c r="C42" s="9">
        <f t="shared" si="0"/>
        <v>68.983284730590469</v>
      </c>
      <c r="D42" s="10"/>
      <c r="E42" s="10"/>
      <c r="F42" s="10">
        <f>F20/I30</f>
        <v>68.983284730590469</v>
      </c>
      <c r="G42" s="10"/>
    </row>
    <row r="43" spans="1:7" ht="24.95" customHeight="1" x14ac:dyDescent="0.25">
      <c r="A43" s="7" t="s">
        <v>21</v>
      </c>
      <c r="B43" s="8">
        <v>430</v>
      </c>
      <c r="C43" s="9">
        <f t="shared" si="0"/>
        <v>0</v>
      </c>
      <c r="D43" s="10"/>
      <c r="E43" s="10"/>
      <c r="F43" s="10"/>
      <c r="G43" s="10"/>
    </row>
    <row r="44" spans="1:7" ht="24.95" customHeight="1" x14ac:dyDescent="0.25">
      <c r="A44" s="7" t="s">
        <v>22</v>
      </c>
      <c r="B44" s="8">
        <v>440</v>
      </c>
      <c r="C44" s="9">
        <f t="shared" si="0"/>
        <v>73.054027388991216</v>
      </c>
      <c r="D44" s="10">
        <f>D30</f>
        <v>67.520432776725769</v>
      </c>
      <c r="E44" s="10"/>
      <c r="F44" s="10">
        <f>G41</f>
        <v>5.5335946122654507</v>
      </c>
      <c r="G44" s="10"/>
    </row>
    <row r="45" spans="1:7" ht="24.95" customHeight="1" x14ac:dyDescent="0.25">
      <c r="A45" s="7" t="s">
        <v>23</v>
      </c>
      <c r="B45" s="8">
        <v>450</v>
      </c>
      <c r="C45" s="9">
        <f t="shared" si="0"/>
        <v>0</v>
      </c>
      <c r="D45" s="10"/>
      <c r="E45" s="10"/>
      <c r="F45" s="10"/>
      <c r="G45" s="10"/>
    </row>
    <row r="46" spans="1:7" ht="24.95" customHeight="1" x14ac:dyDescent="0.25">
      <c r="A46" s="7" t="s">
        <v>24</v>
      </c>
      <c r="B46" s="8">
        <v>460</v>
      </c>
      <c r="C46" s="9">
        <f t="shared" si="0"/>
        <v>0</v>
      </c>
      <c r="D46" s="10"/>
      <c r="E46" s="10"/>
      <c r="F46" s="10"/>
      <c r="G46" s="10"/>
    </row>
    <row r="47" spans="1:7" ht="24.95" customHeight="1" x14ac:dyDescent="0.25">
      <c r="A47" s="7" t="s">
        <v>25</v>
      </c>
      <c r="B47" s="8">
        <v>470</v>
      </c>
      <c r="C47" s="9">
        <f t="shared" si="0"/>
        <v>0</v>
      </c>
      <c r="D47" s="10"/>
      <c r="E47" s="10"/>
      <c r="F47" s="10"/>
      <c r="G47" s="10"/>
    </row>
    <row r="48" spans="1:7" ht="24.95" customHeight="1" x14ac:dyDescent="0.25">
      <c r="A48" s="7" t="s">
        <v>26</v>
      </c>
      <c r="B48" s="8">
        <v>480</v>
      </c>
      <c r="C48" s="9">
        <f t="shared" si="0"/>
        <v>1.0366809890773008</v>
      </c>
      <c r="D48" s="10"/>
      <c r="E48" s="10"/>
      <c r="F48" s="10">
        <f>F26/I30</f>
        <v>1.0366809890773008</v>
      </c>
      <c r="G48" s="10"/>
    </row>
    <row r="49" spans="1:7" ht="24.95" customHeight="1" x14ac:dyDescent="0.25">
      <c r="A49" s="7" t="s">
        <v>27</v>
      </c>
      <c r="B49" s="8">
        <v>490</v>
      </c>
      <c r="C49" s="9">
        <f t="shared" si="0"/>
        <v>0</v>
      </c>
      <c r="D49" s="10"/>
      <c r="E49" s="10"/>
      <c r="F49" s="10"/>
      <c r="G49" s="10"/>
    </row>
    <row r="50" spans="1:7" ht="24.95" customHeight="1" x14ac:dyDescent="0.25">
      <c r="A50" s="7" t="s">
        <v>28</v>
      </c>
      <c r="B50" s="8">
        <v>500</v>
      </c>
      <c r="C50" s="9">
        <f t="shared" si="0"/>
        <v>0</v>
      </c>
      <c r="D50" s="9">
        <f>(D30+D34+D46)-(D39+D44+D45+D47+D48)</f>
        <v>0</v>
      </c>
      <c r="E50" s="9">
        <f>(E30+E34+E46)-(E39+E44+E45+E47+E48)</f>
        <v>0</v>
      </c>
      <c r="F50" s="9">
        <f>(F30+F34+F46)-(F39+F44+F45+F47+F48)</f>
        <v>0</v>
      </c>
      <c r="G50" s="9">
        <f>(G30+G34+G46)-(G39+G44+G45+G47+G48)</f>
        <v>0</v>
      </c>
    </row>
  </sheetData>
  <mergeCells count="7">
    <mergeCell ref="A7:G7"/>
    <mergeCell ref="A29:G29"/>
    <mergeCell ref="A1:G1"/>
    <mergeCell ref="A4:A5"/>
    <mergeCell ref="B4:B5"/>
    <mergeCell ref="C4:C5"/>
    <mergeCell ref="D4:G4"/>
  </mergeCells>
  <dataValidations count="1">
    <dataValidation type="decimal" allowBlank="1" showErrorMessage="1" errorTitle="Ошибка" error="Допускается ввод только действительных чисел!" sqref="C30:G50 C8:G28">
      <formula1>-9.99999999999999E+23</formula1>
      <formula2>9.99999999999999E+23</formula2>
    </dataValidation>
  </dataValidations>
  <pageMargins left="0.7" right="0.7" top="0.75" bottom="0.75" header="0.3" footer="0.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2019-02-27T13:12:19Z</dcterms:modified>
</cp:coreProperties>
</file>