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230" windowWidth="14810" windowHeight="7890"/>
  </bookViews>
  <sheets>
    <sheet name="Лист2" sheetId="2" r:id="rId1"/>
    <sheet name="Лист3" sheetId="3" r:id="rId2"/>
  </sheets>
  <externalReferences>
    <externalReference r:id="rId3"/>
  </externalReferences>
  <definedNames>
    <definedName name="org">[1]Титульный!$G$18</definedName>
  </definedNames>
  <calcPr calcId="145621"/>
</workbook>
</file>

<file path=xl/calcChain.xml><?xml version="1.0" encoding="utf-8"?>
<calcChain xmlns="http://schemas.openxmlformats.org/spreadsheetml/2006/main">
  <c r="C13" i="2" l="1"/>
  <c r="D13" i="2"/>
  <c r="E13" i="2"/>
  <c r="F13" i="2"/>
  <c r="B85" i="2"/>
  <c r="B83" i="2"/>
  <c r="B82" i="2"/>
  <c r="B80" i="2"/>
  <c r="B78" i="2"/>
  <c r="B77" i="2"/>
  <c r="B74" i="2"/>
  <c r="B73" i="2"/>
  <c r="B72" i="2"/>
  <c r="B71" i="2"/>
  <c r="B70" i="2"/>
  <c r="B68" i="2"/>
  <c r="B67" i="2"/>
  <c r="B65" i="2"/>
  <c r="B64" i="2"/>
  <c r="B61" i="2"/>
  <c r="B60" i="2"/>
  <c r="B59" i="2"/>
  <c r="B58" i="2"/>
  <c r="F56" i="2"/>
  <c r="E56" i="2"/>
  <c r="C56" i="2"/>
  <c r="F53" i="2"/>
  <c r="E53" i="2"/>
  <c r="D53" i="2"/>
  <c r="C53" i="2"/>
  <c r="F50" i="2"/>
  <c r="E50" i="2"/>
  <c r="D50" i="2"/>
  <c r="C50" i="2"/>
  <c r="C48" i="2" s="1"/>
  <c r="B49" i="2"/>
  <c r="B45" i="2"/>
  <c r="D44" i="2"/>
  <c r="B43" i="2"/>
  <c r="B42" i="2"/>
  <c r="B40" i="2"/>
  <c r="B38" i="2"/>
  <c r="B37" i="2"/>
  <c r="F35" i="2"/>
  <c r="F29" i="2" s="1"/>
  <c r="E35" i="2"/>
  <c r="E29" i="2" s="1"/>
  <c r="D35" i="2"/>
  <c r="D29" i="2" s="1"/>
  <c r="C35" i="2"/>
  <c r="C29" i="2" s="1"/>
  <c r="B34" i="2"/>
  <c r="B33" i="2"/>
  <c r="B32" i="2"/>
  <c r="B31" i="2"/>
  <c r="B30" i="2"/>
  <c r="B28" i="2"/>
  <c r="B27" i="2"/>
  <c r="B25" i="2"/>
  <c r="B24" i="2"/>
  <c r="E23" i="2"/>
  <c r="D23" i="2"/>
  <c r="C23" i="2"/>
  <c r="B21" i="2"/>
  <c r="B20" i="2"/>
  <c r="B19" i="2"/>
  <c r="B18" i="2"/>
  <c r="F16" i="2"/>
  <c r="E16" i="2"/>
  <c r="D16" i="2"/>
  <c r="C16" i="2"/>
  <c r="F10" i="2"/>
  <c r="E10" i="2"/>
  <c r="E8" i="2" s="1"/>
  <c r="D10" i="2"/>
  <c r="D8" i="2" s="1"/>
  <c r="C10" i="2"/>
  <c r="B9" i="2"/>
  <c r="D46" i="2" l="1"/>
  <c r="B10" i="2"/>
  <c r="E48" i="2"/>
  <c r="F48" i="2"/>
  <c r="B29" i="2"/>
  <c r="B35" i="2"/>
  <c r="F8" i="2"/>
  <c r="B13" i="2"/>
  <c r="B53" i="2"/>
  <c r="B16" i="2"/>
  <c r="D56" i="2"/>
  <c r="D48" i="2" s="1"/>
  <c r="F44" i="2"/>
  <c r="E41" i="2" s="1"/>
  <c r="C8" i="2"/>
  <c r="B50" i="2"/>
  <c r="B75" i="2"/>
  <c r="B48" i="2" l="1"/>
  <c r="B56" i="2"/>
  <c r="C46" i="2"/>
  <c r="B8" i="2"/>
  <c r="B84" i="2"/>
  <c r="F26" i="2"/>
  <c r="B44" i="2"/>
  <c r="B81" i="2"/>
  <c r="B41" i="2"/>
  <c r="E46" i="2"/>
  <c r="F23" i="2" l="1"/>
  <c r="B26" i="2"/>
  <c r="B69" i="2"/>
  <c r="B23" i="2" l="1"/>
  <c r="F46" i="2"/>
  <c r="B46" i="2" s="1"/>
  <c r="B66" i="2"/>
  <c r="B63" i="2" l="1"/>
  <c r="B86" i="2"/>
</calcChain>
</file>

<file path=xl/sharedStrings.xml><?xml version="1.0" encoding="utf-8"?>
<sst xmlns="http://schemas.openxmlformats.org/spreadsheetml/2006/main" count="82" uniqueCount="39">
  <si>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</si>
  <si>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</si>
  <si>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</si>
  <si>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</si>
  <si>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</si>
  <si>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</si>
  <si>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</si>
  <si>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</si>
  <si>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>Поступление в сеть из других уровней напряжения (трансформация)</t>
  </si>
  <si>
    <t xml:space="preserve">НН 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</si>
  <si>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</si>
  <si>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</si>
  <si>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</si>
  <si>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</si>
  <si>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Небаланс</t>
  </si>
  <si>
    <t>Мощность (МВт)</t>
  </si>
  <si>
    <t>Поступление в сеть из других организаций:</t>
  </si>
  <si>
    <t>из сетей ПАО "ФСК ЕЭС"</t>
  </si>
  <si>
    <t>от генерирующих компаний и блок-станций:</t>
  </si>
  <si>
    <t>Добавить организацию</t>
  </si>
  <si>
    <t>от несетевых организаций:</t>
  </si>
  <si>
    <t>от смежных сетевых организаций:</t>
  </si>
  <si>
    <t>ПАО "МРСК Центра и Приволжья" филиал "Нижновэнерго"</t>
  </si>
  <si>
    <t>ООО "НН-ЭС"</t>
  </si>
  <si>
    <t>ООО "НЭСК"</t>
  </si>
  <si>
    <t>АО "ЭСК"</t>
  </si>
  <si>
    <t>Отпуск из сети:</t>
  </si>
  <si>
    <t>прямым прочим потребителям по договорам оказания услуг по передаче электрической энергии, в том числе:</t>
  </si>
  <si>
    <t>потребителям, опосредованно подключенным к шинам генераторов</t>
  </si>
  <si>
    <t>потребителям ГП, ЭСО, ЭСК, в том числе:</t>
  </si>
  <si>
    <t>прочим потребителям, в том числе:</t>
  </si>
  <si>
    <t>смежным сетевым организациям:</t>
  </si>
  <si>
    <t>населению и приравненным к нему категориям</t>
  </si>
  <si>
    <t>Общий объем потерь (фактические объемы), в том числе:</t>
  </si>
  <si>
    <t>относимые на собственное потребление (фактическое значение)</t>
  </si>
  <si>
    <t>относимые на собственное потребление</t>
  </si>
  <si>
    <t>ООО "Электросети" за 2020 год</t>
  </si>
  <si>
    <t>Коды по ОКЕИ: 1000 киловатт-часов – 246, мегаватт – 215,</t>
  </si>
  <si>
    <t>Баланс электрической энергии и мощности, в том числе сведения об отпуске (передаче) электроэнергии распределительными сетевыми организациями отдельным категориям потребителей и территориальным сетевым организациям в разрезе уровней напряжений, используемых для целей ценообразования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</si>
</sst>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  <xf numFmtId="0" fontId="3" fillId="0" borderId="0"/>
    <xf numFmtId="0" fontId="3" fillId="0" borderId="0"/>
  </cellStyleXfs>
  <cellXfs count="24">
    <xf numFmtId="0" fontId="0" fillId="0" borderId="0" xfId="0"/>
    <xf numFmtId="0" fontId="4" fillId="0" borderId="2" xfId="2" applyFont="1" applyBorder="1" applyAlignment="1" applyProtection="1">
      <alignment vertical="center"/>
    </xf>
    <xf numFmtId="49" fontId="4" fillId="0" borderId="2" xfId="3" applyFont="1" applyBorder="1" applyAlignment="1">
      <alignment horizontal="right" vertical="center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  <xf numFmtId="49" fontId="4" fillId="4" borderId="2" xfId="3" applyFont="1" applyFill="1" applyBorder="1" applyAlignment="1">
      <alignment vertical="center" wrapText="1"/>
    </xf>
    <xf numFmtId="165" fontId="4" fillId="2" borderId="2" xfId="3" applyNumberFormat="1" applyFont="1" applyFill="1" applyBorder="1" applyAlignment="1" applyProtection="1">
      <alignment horizontal="right" vertical="center"/>
    </xf>
    <xf numFmtId="49" fontId="4" fillId="0" borderId="2" xfId="3" applyFont="1" applyBorder="1" applyAlignment="1">
      <alignment horizontal="left" vertical="center" wrapText="1" indent="1"/>
    </xf>
    <xf numFmtId="165" fontId="4" fillId="5" borderId="2" xfId="3" applyNumberFormat="1" applyFont="1" applyFill="1" applyBorder="1" applyAlignment="1" applyProtection="1">
      <alignment horizontal="right" vertical="center"/>
      <protection locked="0"/>
    </xf>
    <xf numFmtId="49" fontId="4" fillId="0" borderId="2" xfId="3" applyFont="1" applyFill="1" applyBorder="1" applyAlignment="1" applyProtection="1">
      <alignment horizontal="left" vertical="center" wrapText="1" indent="1"/>
    </xf>
    <xf numFmtId="164" fontId="4" fillId="0" borderId="2" xfId="3" applyNumberFormat="1" applyFont="1" applyFill="1" applyBorder="1" applyAlignment="1" applyProtection="1">
      <alignment horizontal="right" vertical="center"/>
    </xf>
    <xf numFmtId="0" fontId="6" fillId="6" borderId="2" xfId="0" applyFont="1" applyFill="1" applyBorder="1" applyAlignment="1" applyProtection="1">
      <alignment horizontal="left" vertical="center" indent="1"/>
    </xf>
    <xf numFmtId="0" fontId="6" fillId="6" borderId="2" xfId="0" applyFont="1" applyFill="1" applyBorder="1" applyAlignment="1" applyProtection="1">
      <alignment horizontal="center" vertical="top"/>
    </xf>
    <xf numFmtId="0" fontId="0" fillId="7" borderId="2" xfId="5" applyNumberFormat="1" applyFont="1" applyFill="1" applyBorder="1" applyAlignment="1" applyProtection="1">
      <alignment horizontal="left" vertical="center" wrapText="1" indent="2"/>
    </xf>
    <xf numFmtId="49" fontId="4" fillId="4" borderId="2" xfId="3" applyFont="1" applyFill="1" applyBorder="1" applyAlignment="1">
      <alignment horizontal="left" vertical="center" wrapText="1"/>
    </xf>
    <xf numFmtId="49" fontId="4" fillId="0" borderId="2" xfId="3" applyFont="1" applyBorder="1" applyAlignment="1">
      <alignment horizontal="left" vertical="center" wrapText="1" indent="2"/>
    </xf>
    <xf numFmtId="49" fontId="4" fillId="0" borderId="2" xfId="3" applyFont="1" applyBorder="1" applyAlignment="1">
      <alignment horizontal="left" vertical="center" wrapText="1" indent="3"/>
    </xf>
    <xf numFmtId="165" fontId="4" fillId="0" borderId="2" xfId="3" applyNumberFormat="1" applyFont="1" applyFill="1" applyBorder="1" applyAlignment="1" applyProtection="1">
      <alignment horizontal="right" vertical="center"/>
    </xf>
    <xf numFmtId="0" fontId="7" fillId="0" borderId="0" xfId="0" applyFont="1"/>
    <xf numFmtId="49" fontId="4" fillId="3" borderId="3" xfId="3" applyFont="1" applyFill="1" applyBorder="1" applyAlignment="1">
      <alignment horizontal="center" vertical="center"/>
    </xf>
    <xf numFmtId="49" fontId="4" fillId="3" borderId="4" xfId="3" applyFont="1" applyFill="1" applyBorder="1" applyAlignment="1">
      <alignment horizontal="center" vertical="center"/>
    </xf>
    <xf numFmtId="49" fontId="4" fillId="3" borderId="2" xfId="3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3"/>
    <cellStyle name="Обычный_ЖКУ_проект3" xfId="5"/>
    <cellStyle name="Обычный_Полезный отпуск электроэнергии и мощности, реализуемой по регулируемым ценам" xfId="2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70;&#1088;&#1080;&#1076;&#1080;&#1095;&#1077;&#1089;&#1082;&#1080;&#1081;%20&#1086;&#1090;&#1076;&#1077;&#1083;\&#1044;&#1083;&#1103;%20&#1040;&#1088;&#1093;&#1080;&#1087;&#1086;&#1074;&#1086;&#1081;%20&#1040;.&#1057;\&#1048;&#1085;&#1092;&#1086;&#1088;&#1084;&#1072;&#1094;&#1080;&#1103;%20&#1085;&#1072;%20&#1089;&#1072;&#1081;&#1090;%20(&#1088;&#1072;&#1089;&#1082;&#1088;&#1099;&#1090;&#1080;&#1077;%20&#1080;&#1085;&#1092;&#1086;&#1088;&#1084;&#1072;&#1094;&#1080;&#1080;)\2%200%201%207\&#1076;&#1086;%2001.03.2017\&#1069;&#1083;&#1077;&#1082;&#1090;&#1088;&#1086;&#1089;&#1077;&#1090;&#1080;\46EP.ST(v2.0)%20&#1075;&#1086;&#1076;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"Электросети"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91"/>
  <sheetViews>
    <sheetView tabSelected="1" topLeftCell="A70" workbookViewId="0">
      <selection activeCell="B23" sqref="B23"/>
    </sheetView>
  </sheetViews>
  <sheetFormatPr defaultRowHeight="14.5" x14ac:dyDescent="0.35"/>
  <cols>
    <col min="1" max="1" width="40.08984375" customWidth="1"/>
    <col min="2" max="2" width="15.453125" customWidth="1"/>
    <col min="3" max="6" width="14" customWidth="1"/>
  </cols>
  <sheetData>
    <row r="1" spans="1:6" ht="48" customHeight="1" x14ac:dyDescent="0.35">
      <c r="A1" s="22" t="s">
        <v>38</v>
      </c>
      <c r="B1" s="22"/>
      <c r="C1" s="22"/>
      <c r="D1" s="22"/>
      <c r="E1" s="22"/>
      <c r="F1" s="22"/>
    </row>
    <row r="2" spans="1:6" x14ac:dyDescent="0.35">
      <c r="A2" t="s">
        <v>36</v>
      </c>
    </row>
    <row r="3" spans="1:6" x14ac:dyDescent="0.35">
      <c r="A3" s="1"/>
      <c r="B3" s="1"/>
      <c r="C3" s="1"/>
      <c r="D3" s="1"/>
      <c r="E3" s="1"/>
      <c r="F3" s="2" t="s">
        <v>37</v>
      </c>
    </row>
    <row r="4" spans="1:6" ht="14.5" customHeight="1" x14ac:dyDescent="0.35">
      <c r="A4" s="23" t="s">
        <v>0</v>
      </c>
      <c r="B4" s="23" t="s">
        <v>1</v>
      </c>
      <c r="C4" s="23" t="s">
        <v>2</v>
      </c>
      <c r="D4" s="23"/>
      <c r="E4" s="23"/>
      <c r="F4" s="23"/>
    </row>
    <row r="5" spans="1:6" x14ac:dyDescent="0.35">
      <c r="A5" s="23"/>
      <c r="B5" s="23"/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35">
      <c r="A6" s="3">
        <v>1</v>
      </c>
      <c r="B6" s="3">
        <v>3</v>
      </c>
      <c r="C6" s="3">
        <v>4</v>
      </c>
      <c r="D6" s="3">
        <v>5</v>
      </c>
      <c r="E6" s="3">
        <v>6</v>
      </c>
      <c r="F6" s="3">
        <v>7</v>
      </c>
    </row>
    <row r="7" spans="1:6" x14ac:dyDescent="0.35">
      <c r="A7" s="19" t="s">
        <v>7</v>
      </c>
      <c r="B7" s="19"/>
      <c r="C7" s="19"/>
      <c r="D7" s="19"/>
      <c r="E7" s="19"/>
      <c r="F7" s="20"/>
    </row>
    <row r="8" spans="1:6" x14ac:dyDescent="0.35">
      <c r="A8" s="5" t="s">
        <v>16</v>
      </c>
      <c r="B8" s="6">
        <f>SUM(C8:F8)</f>
        <v>454161.61900000006</v>
      </c>
      <c r="C8" s="6">
        <f>C9+C10+C13+C16</f>
        <v>0</v>
      </c>
      <c r="D8" s="6">
        <f>D9+D10+D13+D16</f>
        <v>2398.6550000000002</v>
      </c>
      <c r="E8" s="6">
        <f>E9+E10+E13+E16</f>
        <v>451762.96400000004</v>
      </c>
      <c r="F8" s="6">
        <f>F9+F10+F13+F16</f>
        <v>0</v>
      </c>
    </row>
    <row r="9" spans="1:6" x14ac:dyDescent="0.35">
      <c r="A9" s="7" t="s">
        <v>17</v>
      </c>
      <c r="B9" s="6">
        <f t="shared" ref="B9:B86" si="0">SUM(C9:F9)</f>
        <v>0</v>
      </c>
      <c r="C9" s="8"/>
      <c r="D9" s="8"/>
      <c r="E9" s="8"/>
      <c r="F9" s="8"/>
    </row>
    <row r="10" spans="1:6" x14ac:dyDescent="0.35">
      <c r="A10" s="7" t="s">
        <v>18</v>
      </c>
      <c r="B10" s="6">
        <f t="shared" si="0"/>
        <v>0</v>
      </c>
      <c r="C10" s="6">
        <f>SUM(C11:C12)</f>
        <v>0</v>
      </c>
      <c r="D10" s="6">
        <f>SUM(D11:D12)</f>
        <v>0</v>
      </c>
      <c r="E10" s="6">
        <f>SUM(E11:E12)</f>
        <v>0</v>
      </c>
      <c r="F10" s="6">
        <f>SUM(F11:F12)</f>
        <v>0</v>
      </c>
    </row>
    <row r="11" spans="1:6" hidden="1" x14ac:dyDescent="0.35">
      <c r="A11" s="9"/>
      <c r="B11" s="10"/>
      <c r="C11" s="10"/>
      <c r="D11" s="10"/>
      <c r="E11" s="10"/>
      <c r="F11" s="10"/>
    </row>
    <row r="12" spans="1:6" hidden="1" x14ac:dyDescent="0.35">
      <c r="A12" s="11" t="s">
        <v>19</v>
      </c>
      <c r="B12" s="12"/>
      <c r="C12" s="12"/>
      <c r="D12" s="12"/>
      <c r="E12" s="12"/>
      <c r="F12" s="12"/>
    </row>
    <row r="13" spans="1:6" hidden="1" x14ac:dyDescent="0.35">
      <c r="A13" s="7" t="s">
        <v>20</v>
      </c>
      <c r="B13" s="6">
        <f t="shared" si="0"/>
        <v>0</v>
      </c>
      <c r="C13" s="6">
        <f>SUM(C14:C15)</f>
        <v>0</v>
      </c>
      <c r="D13" s="6">
        <f>SUM(D14:D15)</f>
        <v>0</v>
      </c>
      <c r="E13" s="6">
        <f>SUM(E14:E15)</f>
        <v>0</v>
      </c>
      <c r="F13" s="6">
        <f>SUM(F14:F15)</f>
        <v>0</v>
      </c>
    </row>
    <row r="14" spans="1:6" hidden="1" x14ac:dyDescent="0.35">
      <c r="A14" s="9"/>
      <c r="B14" s="10"/>
      <c r="C14" s="10"/>
      <c r="D14" s="10"/>
      <c r="E14" s="10"/>
      <c r="F14" s="10"/>
    </row>
    <row r="15" spans="1:6" hidden="1" x14ac:dyDescent="0.35">
      <c r="A15" s="11" t="s">
        <v>19</v>
      </c>
      <c r="B15" s="12"/>
      <c r="C15" s="12"/>
      <c r="D15" s="12"/>
      <c r="E15" s="12"/>
      <c r="F15" s="12"/>
    </row>
    <row r="16" spans="1:6" x14ac:dyDescent="0.35">
      <c r="A16" s="7" t="s">
        <v>21</v>
      </c>
      <c r="B16" s="6">
        <f t="shared" si="0"/>
        <v>454161.61900000006</v>
      </c>
      <c r="C16" s="6">
        <f>SUM(C17:C22)</f>
        <v>0</v>
      </c>
      <c r="D16" s="6">
        <f>SUM(D17:D22)</f>
        <v>2398.6550000000002</v>
      </c>
      <c r="E16" s="6">
        <f>SUM(E17:E22)</f>
        <v>451762.96400000004</v>
      </c>
      <c r="F16" s="6">
        <f>SUM(F17:F22)</f>
        <v>0</v>
      </c>
    </row>
    <row r="17" spans="1:6" hidden="1" x14ac:dyDescent="0.35">
      <c r="A17" s="9"/>
      <c r="B17" s="10"/>
      <c r="C17" s="10"/>
      <c r="D17" s="10"/>
      <c r="E17" s="10"/>
      <c r="F17" s="10"/>
    </row>
    <row r="18" spans="1:6" ht="29" x14ac:dyDescent="0.35">
      <c r="A18" s="13" t="s">
        <v>22</v>
      </c>
      <c r="B18" s="6">
        <f>SUM(C18:F18)</f>
        <v>330417.35100000002</v>
      </c>
      <c r="C18" s="8"/>
      <c r="D18" s="8">
        <v>2398.6550000000002</v>
      </c>
      <c r="E18" s="8">
        <v>328018.696</v>
      </c>
      <c r="F18" s="8"/>
    </row>
    <row r="19" spans="1:6" x14ac:dyDescent="0.35">
      <c r="A19" s="13" t="s">
        <v>23</v>
      </c>
      <c r="B19" s="6">
        <f>SUM(C19:F19)</f>
        <v>85604.301999999996</v>
      </c>
      <c r="C19" s="8"/>
      <c r="D19" s="8"/>
      <c r="E19" s="8">
        <v>85604.301999999996</v>
      </c>
      <c r="F19" s="8"/>
    </row>
    <row r="20" spans="1:6" x14ac:dyDescent="0.35">
      <c r="A20" s="13" t="s">
        <v>24</v>
      </c>
      <c r="B20" s="6">
        <f>SUM(C20:F20)</f>
        <v>21026.506000000001</v>
      </c>
      <c r="C20" s="8"/>
      <c r="D20" s="8"/>
      <c r="E20" s="8">
        <v>21026.506000000001</v>
      </c>
      <c r="F20" s="8"/>
    </row>
    <row r="21" spans="1:6" x14ac:dyDescent="0.35">
      <c r="A21" s="13" t="s">
        <v>25</v>
      </c>
      <c r="B21" s="6">
        <f>SUM(C21:F21)</f>
        <v>17113.46</v>
      </c>
      <c r="C21" s="8"/>
      <c r="D21" s="8"/>
      <c r="E21" s="8">
        <v>17113.46</v>
      </c>
      <c r="F21" s="8"/>
    </row>
    <row r="22" spans="1:6" hidden="1" x14ac:dyDescent="0.35">
      <c r="A22" s="11" t="s">
        <v>19</v>
      </c>
      <c r="B22" s="12"/>
      <c r="C22" s="12"/>
      <c r="D22" s="12"/>
      <c r="E22" s="12"/>
      <c r="F22" s="12"/>
    </row>
    <row r="23" spans="1:6" ht="23" x14ac:dyDescent="0.35">
      <c r="A23" s="5" t="s">
        <v>8</v>
      </c>
      <c r="B23" s="6">
        <f t="shared" si="0"/>
        <v>44920.150969999995</v>
      </c>
      <c r="C23" s="6">
        <f>C25+C26+C27</f>
        <v>0</v>
      </c>
      <c r="D23" s="6">
        <f>D24+D26+D27</f>
        <v>0</v>
      </c>
      <c r="E23" s="6">
        <f>E24+E25+E27</f>
        <v>0</v>
      </c>
      <c r="F23" s="6">
        <f>F24+F25+F26</f>
        <v>44920.150969999995</v>
      </c>
    </row>
    <row r="24" spans="1:6" x14ac:dyDescent="0.35">
      <c r="A24" s="7" t="s">
        <v>3</v>
      </c>
      <c r="B24" s="6">
        <f t="shared" si="0"/>
        <v>0</v>
      </c>
      <c r="C24" s="10"/>
      <c r="D24" s="8"/>
      <c r="E24" s="8"/>
      <c r="F24" s="8"/>
    </row>
    <row r="25" spans="1:6" x14ac:dyDescent="0.35">
      <c r="A25" s="7" t="s">
        <v>4</v>
      </c>
      <c r="B25" s="6">
        <f t="shared" si="0"/>
        <v>0</v>
      </c>
      <c r="C25" s="8"/>
      <c r="D25" s="10"/>
      <c r="E25" s="8"/>
      <c r="F25" s="8"/>
    </row>
    <row r="26" spans="1:6" x14ac:dyDescent="0.35">
      <c r="A26" s="7" t="s">
        <v>5</v>
      </c>
      <c r="B26" s="6">
        <f t="shared" si="0"/>
        <v>44920.150969999995</v>
      </c>
      <c r="C26" s="8"/>
      <c r="D26" s="8"/>
      <c r="E26" s="10"/>
      <c r="F26" s="8">
        <f>F40+F44</f>
        <v>44920.150969999995</v>
      </c>
    </row>
    <row r="27" spans="1:6" x14ac:dyDescent="0.35">
      <c r="A27" s="7" t="s">
        <v>9</v>
      </c>
      <c r="B27" s="6">
        <f t="shared" si="0"/>
        <v>0</v>
      </c>
      <c r="C27" s="8"/>
      <c r="D27" s="8"/>
      <c r="E27" s="8"/>
      <c r="F27" s="10"/>
    </row>
    <row r="28" spans="1:6" ht="23" x14ac:dyDescent="0.35">
      <c r="A28" s="14" t="s">
        <v>12</v>
      </c>
      <c r="B28" s="6">
        <f t="shared" si="0"/>
        <v>0</v>
      </c>
      <c r="C28" s="8"/>
      <c r="D28" s="8"/>
      <c r="E28" s="8"/>
      <c r="F28" s="8"/>
    </row>
    <row r="29" spans="1:6" x14ac:dyDescent="0.35">
      <c r="A29" s="5" t="s">
        <v>26</v>
      </c>
      <c r="B29" s="6">
        <f t="shared" si="0"/>
        <v>446476.90025000006</v>
      </c>
      <c r="C29" s="6">
        <f>C30+C32+C35+C40</f>
        <v>0</v>
      </c>
      <c r="D29" s="6">
        <f>D30+D32+D35+D40</f>
        <v>2369.6320000000001</v>
      </c>
      <c r="E29" s="6">
        <f>E30+E32+E35+E40</f>
        <v>402956.57128000009</v>
      </c>
      <c r="F29" s="6">
        <f>F30+F32+F35+F40</f>
        <v>41150.696969999997</v>
      </c>
    </row>
    <row r="30" spans="1:6" ht="34.5" x14ac:dyDescent="0.35">
      <c r="A30" s="7" t="s">
        <v>27</v>
      </c>
      <c r="B30" s="6">
        <f t="shared" si="0"/>
        <v>0</v>
      </c>
      <c r="C30" s="8"/>
      <c r="D30" s="8"/>
      <c r="E30" s="8"/>
      <c r="F30" s="8"/>
    </row>
    <row r="31" spans="1:6" ht="23" x14ac:dyDescent="0.35">
      <c r="A31" s="15" t="s">
        <v>28</v>
      </c>
      <c r="B31" s="6">
        <f t="shared" si="0"/>
        <v>0</v>
      </c>
      <c r="C31" s="8"/>
      <c r="D31" s="8"/>
      <c r="E31" s="8"/>
      <c r="F31" s="8"/>
    </row>
    <row r="32" spans="1:6" x14ac:dyDescent="0.35">
      <c r="A32" s="7" t="s">
        <v>29</v>
      </c>
      <c r="B32" s="6">
        <f t="shared" si="0"/>
        <v>24636.359280000099</v>
      </c>
      <c r="C32" s="8"/>
      <c r="D32" s="8"/>
      <c r="E32" s="8">
        <v>24636.359280000099</v>
      </c>
      <c r="F32" s="8"/>
    </row>
    <row r="33" spans="1:6" x14ac:dyDescent="0.35">
      <c r="A33" s="15" t="s">
        <v>30</v>
      </c>
      <c r="B33" s="6">
        <f t="shared" si="0"/>
        <v>0</v>
      </c>
      <c r="C33" s="8"/>
      <c r="D33" s="8"/>
      <c r="E33" s="8"/>
      <c r="F33" s="8"/>
    </row>
    <row r="34" spans="1:6" ht="23" x14ac:dyDescent="0.35">
      <c r="A34" s="16" t="s">
        <v>28</v>
      </c>
      <c r="B34" s="6">
        <f t="shared" si="0"/>
        <v>0</v>
      </c>
      <c r="C34" s="8"/>
      <c r="D34" s="8"/>
      <c r="E34" s="8"/>
      <c r="F34" s="8"/>
    </row>
    <row r="35" spans="1:6" ht="14" customHeight="1" x14ac:dyDescent="0.35">
      <c r="A35" s="7" t="s">
        <v>31</v>
      </c>
      <c r="B35" s="6">
        <f t="shared" si="0"/>
        <v>380689.84399999998</v>
      </c>
      <c r="C35" s="6">
        <f>SUM(C36:C39)</f>
        <v>0</v>
      </c>
      <c r="D35" s="6">
        <f>SUM(D36:D39)</f>
        <v>2369.6320000000001</v>
      </c>
      <c r="E35" s="6">
        <f>SUM(E36:E39)</f>
        <v>378320.212</v>
      </c>
      <c r="F35" s="6">
        <f>SUM(F36:F39)</f>
        <v>0</v>
      </c>
    </row>
    <row r="36" spans="1:6" hidden="1" x14ac:dyDescent="0.35">
      <c r="A36" s="9"/>
      <c r="B36" s="10"/>
      <c r="C36" s="10"/>
      <c r="D36" s="10"/>
      <c r="E36" s="10"/>
      <c r="F36" s="10"/>
    </row>
    <row r="37" spans="1:6" x14ac:dyDescent="0.35">
      <c r="A37" s="13" t="s">
        <v>25</v>
      </c>
      <c r="B37" s="6">
        <f>SUM(C37:F37)</f>
        <v>378320.212</v>
      </c>
      <c r="C37" s="8"/>
      <c r="D37" s="8"/>
      <c r="E37" s="8">
        <v>378320.212</v>
      </c>
      <c r="F37" s="8"/>
    </row>
    <row r="38" spans="1:6" ht="29" x14ac:dyDescent="0.35">
      <c r="A38" s="13" t="s">
        <v>22</v>
      </c>
      <c r="B38" s="6">
        <f>SUM(C38:F38)</f>
        <v>2369.6320000000001</v>
      </c>
      <c r="C38" s="8"/>
      <c r="D38" s="8">
        <v>2369.6320000000001</v>
      </c>
      <c r="E38" s="8"/>
      <c r="F38" s="8"/>
    </row>
    <row r="39" spans="1:6" hidden="1" x14ac:dyDescent="0.35">
      <c r="A39" s="11" t="s">
        <v>19</v>
      </c>
      <c r="B39" s="12"/>
      <c r="C39" s="12"/>
      <c r="D39" s="12"/>
      <c r="E39" s="12"/>
      <c r="F39" s="12"/>
    </row>
    <row r="40" spans="1:6" x14ac:dyDescent="0.35">
      <c r="A40" s="9" t="s">
        <v>32</v>
      </c>
      <c r="B40" s="6">
        <f t="shared" si="0"/>
        <v>41150.696969999997</v>
      </c>
      <c r="C40" s="8"/>
      <c r="D40" s="8"/>
      <c r="E40" s="8"/>
      <c r="F40" s="8">
        <v>41150.696969999997</v>
      </c>
    </row>
    <row r="41" spans="1:6" x14ac:dyDescent="0.35">
      <c r="A41" s="5" t="s">
        <v>10</v>
      </c>
      <c r="B41" s="6">
        <f t="shared" si="0"/>
        <v>44920.150969999995</v>
      </c>
      <c r="C41" s="8"/>
      <c r="D41" s="8"/>
      <c r="E41" s="8">
        <f>F40+F44</f>
        <v>44920.150969999995</v>
      </c>
      <c r="F41" s="8"/>
    </row>
    <row r="42" spans="1:6" x14ac:dyDescent="0.35">
      <c r="A42" s="5" t="s">
        <v>11</v>
      </c>
      <c r="B42" s="6">
        <f t="shared" si="0"/>
        <v>0</v>
      </c>
      <c r="C42" s="8"/>
      <c r="D42" s="8"/>
      <c r="E42" s="8"/>
      <c r="F42" s="8"/>
    </row>
    <row r="43" spans="1:6" ht="23" x14ac:dyDescent="0.35">
      <c r="A43" s="5" t="s">
        <v>13</v>
      </c>
      <c r="B43" s="6">
        <f t="shared" si="0"/>
        <v>0</v>
      </c>
      <c r="C43" s="8"/>
      <c r="D43" s="8"/>
      <c r="E43" s="8"/>
      <c r="F43" s="8"/>
    </row>
    <row r="44" spans="1:6" ht="23" x14ac:dyDescent="0.35">
      <c r="A44" s="5" t="s">
        <v>33</v>
      </c>
      <c r="B44" s="6">
        <f t="shared" si="0"/>
        <v>7684.71875</v>
      </c>
      <c r="C44" s="8"/>
      <c r="D44" s="8">
        <f>D18-D38</f>
        <v>29.023000000000138</v>
      </c>
      <c r="E44" s="8">
        <v>3886.2417500000001</v>
      </c>
      <c r="F44" s="8">
        <f>3798.477-D44</f>
        <v>3769.4539999999997</v>
      </c>
    </row>
    <row r="45" spans="1:6" ht="23" x14ac:dyDescent="0.35">
      <c r="A45" s="7" t="s">
        <v>34</v>
      </c>
      <c r="B45" s="6">
        <f t="shared" si="0"/>
        <v>0</v>
      </c>
      <c r="C45" s="8"/>
      <c r="D45" s="8"/>
      <c r="E45" s="8"/>
      <c r="F45" s="8"/>
    </row>
    <row r="46" spans="1:6" x14ac:dyDescent="0.35">
      <c r="A46" s="5" t="s">
        <v>14</v>
      </c>
      <c r="B46" s="6">
        <f t="shared" si="0"/>
        <v>0</v>
      </c>
      <c r="C46" s="6">
        <f>(C8+C23+C28)-(C29+C41+C42+C43+C44)</f>
        <v>0</v>
      </c>
      <c r="D46" s="6">
        <f>(D8+D23+D28)-(D29+D41+D42+D43+D44)</f>
        <v>0</v>
      </c>
      <c r="E46" s="6">
        <f>(E8+E23+E28)-(E29+E41+E42+E43+E44)</f>
        <v>0</v>
      </c>
      <c r="F46" s="6">
        <f>(F8+F23+F28)-(F29+F41+F42+F43+F44)</f>
        <v>0</v>
      </c>
    </row>
    <row r="47" spans="1:6" x14ac:dyDescent="0.35">
      <c r="A47" s="21" t="s">
        <v>15</v>
      </c>
      <c r="B47" s="21"/>
      <c r="C47" s="21"/>
      <c r="D47" s="21"/>
      <c r="E47" s="21"/>
      <c r="F47" s="21"/>
    </row>
    <row r="48" spans="1:6" x14ac:dyDescent="0.35">
      <c r="A48" s="5" t="s">
        <v>16</v>
      </c>
      <c r="B48" s="6">
        <f t="shared" si="0"/>
        <v>78.182409881218788</v>
      </c>
      <c r="C48" s="6">
        <f>C49+C50+C53+C56</f>
        <v>0</v>
      </c>
      <c r="D48" s="6">
        <f>D49+D50+D53+D56</f>
        <v>0.41292046823893963</v>
      </c>
      <c r="E48" s="6">
        <f>E49+E50+E53+E56</f>
        <v>77.769489412979851</v>
      </c>
      <c r="F48" s="6">
        <f>F49+F50+F53+F56</f>
        <v>0</v>
      </c>
    </row>
    <row r="49" spans="1:6" x14ac:dyDescent="0.35">
      <c r="A49" s="7" t="s">
        <v>17</v>
      </c>
      <c r="B49" s="6">
        <f t="shared" si="0"/>
        <v>0</v>
      </c>
      <c r="C49" s="8"/>
      <c r="D49" s="8"/>
      <c r="E49" s="8"/>
      <c r="F49" s="8"/>
    </row>
    <row r="50" spans="1:6" x14ac:dyDescent="0.35">
      <c r="A50" s="7" t="s">
        <v>18</v>
      </c>
      <c r="B50" s="6">
        <f t="shared" si="0"/>
        <v>0</v>
      </c>
      <c r="C50" s="6">
        <f>SUM(C51:C52)</f>
        <v>0</v>
      </c>
      <c r="D50" s="6">
        <f>SUM(D51:D52)</f>
        <v>0</v>
      </c>
      <c r="E50" s="6">
        <f>SUM(E51:E52)</f>
        <v>0</v>
      </c>
      <c r="F50" s="6">
        <f>SUM(F51:F52)</f>
        <v>0</v>
      </c>
    </row>
    <row r="51" spans="1:6" hidden="1" x14ac:dyDescent="0.35">
      <c r="A51" s="9"/>
      <c r="B51" s="10"/>
      <c r="C51" s="10"/>
      <c r="D51" s="10"/>
      <c r="E51" s="10"/>
      <c r="F51" s="10"/>
    </row>
    <row r="52" spans="1:6" hidden="1" x14ac:dyDescent="0.35">
      <c r="A52" s="11" t="s">
        <v>19</v>
      </c>
      <c r="B52" s="12"/>
      <c r="C52" s="12"/>
      <c r="D52" s="12"/>
      <c r="E52" s="12"/>
      <c r="F52" s="12"/>
    </row>
    <row r="53" spans="1:6" hidden="1" x14ac:dyDescent="0.35">
      <c r="A53" s="7" t="s">
        <v>20</v>
      </c>
      <c r="B53" s="6">
        <f t="shared" si="0"/>
        <v>0</v>
      </c>
      <c r="C53" s="6">
        <f>SUM(C54:C55)</f>
        <v>0</v>
      </c>
      <c r="D53" s="6">
        <f>SUM(D54:D55)</f>
        <v>0</v>
      </c>
      <c r="E53" s="6">
        <f>SUM(E54:E55)</f>
        <v>0</v>
      </c>
      <c r="F53" s="6">
        <f>SUM(F54:F55)</f>
        <v>0</v>
      </c>
    </row>
    <row r="54" spans="1:6" hidden="1" x14ac:dyDescent="0.35">
      <c r="A54" s="9"/>
      <c r="B54" s="10"/>
      <c r="C54" s="10"/>
      <c r="D54" s="10"/>
      <c r="E54" s="10"/>
      <c r="F54" s="10"/>
    </row>
    <row r="55" spans="1:6" hidden="1" x14ac:dyDescent="0.35">
      <c r="A55" s="11" t="s">
        <v>19</v>
      </c>
      <c r="B55" s="12"/>
      <c r="C55" s="12"/>
      <c r="D55" s="12"/>
      <c r="E55" s="12"/>
      <c r="F55" s="12"/>
    </row>
    <row r="56" spans="1:6" hidden="1" x14ac:dyDescent="0.35">
      <c r="A56" s="7" t="s">
        <v>21</v>
      </c>
      <c r="B56" s="6">
        <f t="shared" si="0"/>
        <v>78.182409881218788</v>
      </c>
      <c r="C56" s="6">
        <f>SUM(C57:C62)</f>
        <v>0</v>
      </c>
      <c r="D56" s="6">
        <f>SUM(D57:D62)</f>
        <v>0.41292046823893963</v>
      </c>
      <c r="E56" s="6">
        <f>SUM(E57:E62)</f>
        <v>77.769489412979851</v>
      </c>
      <c r="F56" s="6">
        <f>SUM(F57:F62)</f>
        <v>0</v>
      </c>
    </row>
    <row r="57" spans="1:6" hidden="1" x14ac:dyDescent="0.35">
      <c r="A57" s="9"/>
      <c r="B57" s="10"/>
      <c r="C57" s="10"/>
      <c r="D57" s="10"/>
      <c r="E57" s="10"/>
      <c r="F57" s="10"/>
    </row>
    <row r="58" spans="1:6" ht="29" x14ac:dyDescent="0.35">
      <c r="A58" s="13" t="s">
        <v>22</v>
      </c>
      <c r="B58" s="6">
        <f>SUM(C58:F58)</f>
        <v>56.880246341883279</v>
      </c>
      <c r="C58" s="8"/>
      <c r="D58" s="8">
        <v>0.41292046823893963</v>
      </c>
      <c r="E58" s="8">
        <v>56.467325873644342</v>
      </c>
      <c r="F58" s="8"/>
    </row>
    <row r="59" spans="1:6" x14ac:dyDescent="0.35">
      <c r="A59" s="13" t="s">
        <v>23</v>
      </c>
      <c r="B59" s="6">
        <f>SUM(C59:F59)</f>
        <v>14.736495438113272</v>
      </c>
      <c r="C59" s="8"/>
      <c r="D59" s="8"/>
      <c r="E59" s="8">
        <v>14.736495438113272</v>
      </c>
      <c r="F59" s="8"/>
    </row>
    <row r="60" spans="1:6" x14ac:dyDescent="0.35">
      <c r="A60" s="13" t="s">
        <v>24</v>
      </c>
      <c r="B60" s="6">
        <f>SUM(C60:F60)</f>
        <v>3.6196429678085731</v>
      </c>
      <c r="C60" s="8"/>
      <c r="D60" s="8"/>
      <c r="E60" s="8">
        <v>3.6196429678085731</v>
      </c>
      <c r="F60" s="8"/>
    </row>
    <row r="61" spans="1:6" x14ac:dyDescent="0.35">
      <c r="A61" s="13" t="s">
        <v>25</v>
      </c>
      <c r="B61" s="6">
        <f>SUM(C61:F61)</f>
        <v>2.9460251334136682</v>
      </c>
      <c r="C61" s="8"/>
      <c r="D61" s="8"/>
      <c r="E61" s="8">
        <v>2.9460251334136682</v>
      </c>
      <c r="F61" s="8"/>
    </row>
    <row r="62" spans="1:6" hidden="1" x14ac:dyDescent="0.35">
      <c r="A62" s="11" t="s">
        <v>19</v>
      </c>
      <c r="B62" s="12"/>
      <c r="C62" s="12"/>
      <c r="D62" s="12"/>
      <c r="E62" s="12"/>
      <c r="F62" s="12"/>
    </row>
    <row r="63" spans="1:6" ht="23" x14ac:dyDescent="0.35">
      <c r="A63" s="5" t="s">
        <v>8</v>
      </c>
      <c r="B63" s="6">
        <f t="shared" si="0"/>
        <v>7.7328543587536576</v>
      </c>
      <c r="C63" s="6">
        <v>0</v>
      </c>
      <c r="D63" s="6">
        <v>0</v>
      </c>
      <c r="E63" s="6">
        <v>0</v>
      </c>
      <c r="F63" s="6">
        <v>7.7328543587536576</v>
      </c>
    </row>
    <row r="64" spans="1:6" x14ac:dyDescent="0.35">
      <c r="A64" s="7" t="s">
        <v>3</v>
      </c>
      <c r="B64" s="6">
        <f t="shared" si="0"/>
        <v>0</v>
      </c>
      <c r="C64" s="10"/>
      <c r="D64" s="8"/>
      <c r="E64" s="8"/>
      <c r="F64" s="8"/>
    </row>
    <row r="65" spans="1:6" x14ac:dyDescent="0.35">
      <c r="A65" s="7" t="s">
        <v>4</v>
      </c>
      <c r="B65" s="6">
        <f t="shared" si="0"/>
        <v>0</v>
      </c>
      <c r="C65" s="8"/>
      <c r="D65" s="17"/>
      <c r="E65" s="8"/>
      <c r="F65" s="8"/>
    </row>
    <row r="66" spans="1:6" x14ac:dyDescent="0.35">
      <c r="A66" s="7" t="s">
        <v>5</v>
      </c>
      <c r="B66" s="6">
        <f t="shared" si="0"/>
        <v>7.7328543587536576</v>
      </c>
      <c r="C66" s="8"/>
      <c r="D66" s="8"/>
      <c r="E66" s="10"/>
      <c r="F66" s="8">
        <v>7.7328543587536576</v>
      </c>
    </row>
    <row r="67" spans="1:6" x14ac:dyDescent="0.35">
      <c r="A67" s="7" t="s">
        <v>9</v>
      </c>
      <c r="B67" s="6">
        <f t="shared" si="0"/>
        <v>0</v>
      </c>
      <c r="C67" s="8"/>
      <c r="D67" s="8"/>
      <c r="E67" s="8"/>
      <c r="F67" s="10"/>
    </row>
    <row r="68" spans="1:6" ht="23" x14ac:dyDescent="0.35">
      <c r="A68" s="14" t="s">
        <v>12</v>
      </c>
      <c r="B68" s="6">
        <f t="shared" si="0"/>
        <v>0</v>
      </c>
      <c r="C68" s="8"/>
      <c r="D68" s="8"/>
      <c r="E68" s="8"/>
      <c r="F68" s="8"/>
    </row>
    <row r="69" spans="1:6" x14ac:dyDescent="0.35">
      <c r="A69" s="5" t="s">
        <v>26</v>
      </c>
      <c r="B69" s="6">
        <f t="shared" si="0"/>
        <v>76.859511146496828</v>
      </c>
      <c r="C69" s="6">
        <v>0</v>
      </c>
      <c r="D69" s="6">
        <v>0.40792425546565675</v>
      </c>
      <c r="E69" s="6">
        <v>69.36763148218283</v>
      </c>
      <c r="F69" s="6">
        <v>7.0839554088483387</v>
      </c>
    </row>
    <row r="70" spans="1:6" ht="34.5" x14ac:dyDescent="0.35">
      <c r="A70" s="7" t="s">
        <v>27</v>
      </c>
      <c r="B70" s="6">
        <f t="shared" si="0"/>
        <v>0</v>
      </c>
      <c r="C70" s="8"/>
      <c r="D70" s="8"/>
      <c r="E70" s="8">
        <v>0</v>
      </c>
      <c r="F70" s="8"/>
    </row>
    <row r="71" spans="1:6" ht="23" x14ac:dyDescent="0.35">
      <c r="A71" s="15" t="s">
        <v>28</v>
      </c>
      <c r="B71" s="6">
        <f t="shared" si="0"/>
        <v>0</v>
      </c>
      <c r="C71" s="8"/>
      <c r="D71" s="8"/>
      <c r="E71" s="8"/>
      <c r="F71" s="8"/>
    </row>
    <row r="72" spans="1:6" x14ac:dyDescent="0.35">
      <c r="A72" s="7" t="s">
        <v>29</v>
      </c>
      <c r="B72" s="6">
        <f t="shared" si="0"/>
        <v>4.2410671854019792</v>
      </c>
      <c r="C72" s="8"/>
      <c r="D72" s="8"/>
      <c r="E72" s="8">
        <v>4.2410671854019792</v>
      </c>
      <c r="F72" s="8"/>
    </row>
    <row r="73" spans="1:6" x14ac:dyDescent="0.35">
      <c r="A73" s="15" t="s">
        <v>30</v>
      </c>
      <c r="B73" s="6">
        <f t="shared" si="0"/>
        <v>0</v>
      </c>
      <c r="C73" s="8"/>
      <c r="D73" s="8"/>
      <c r="E73" s="8"/>
      <c r="F73" s="8"/>
    </row>
    <row r="74" spans="1:6" ht="23" x14ac:dyDescent="0.35">
      <c r="A74" s="16" t="s">
        <v>28</v>
      </c>
      <c r="B74" s="6">
        <f t="shared" si="0"/>
        <v>0</v>
      </c>
      <c r="C74" s="8"/>
      <c r="D74" s="8"/>
      <c r="E74" s="8"/>
      <c r="F74" s="8"/>
    </row>
    <row r="75" spans="1:6" x14ac:dyDescent="0.35">
      <c r="A75" s="7" t="s">
        <v>31</v>
      </c>
      <c r="B75" s="6">
        <f t="shared" si="0"/>
        <v>65.534488552246515</v>
      </c>
      <c r="C75" s="6">
        <v>0</v>
      </c>
      <c r="D75" s="6">
        <v>0.40792425546565675</v>
      </c>
      <c r="E75" s="6">
        <v>65.126564296780856</v>
      </c>
      <c r="F75" s="6">
        <v>0</v>
      </c>
    </row>
    <row r="76" spans="1:6" hidden="1" x14ac:dyDescent="0.35">
      <c r="A76" s="9"/>
      <c r="B76" s="10"/>
      <c r="C76" s="10"/>
      <c r="D76" s="10"/>
      <c r="E76" s="10"/>
      <c r="F76" s="10"/>
    </row>
    <row r="77" spans="1:6" x14ac:dyDescent="0.35">
      <c r="A77" s="13" t="s">
        <v>25</v>
      </c>
      <c r="B77" s="6">
        <f>SUM(C77:F77)</f>
        <v>65.126564296780856</v>
      </c>
      <c r="C77" s="8"/>
      <c r="D77" s="8"/>
      <c r="E77" s="8">
        <v>65.126564296780856</v>
      </c>
      <c r="F77" s="8"/>
    </row>
    <row r="78" spans="1:6" ht="29" x14ac:dyDescent="0.35">
      <c r="A78" s="13" t="s">
        <v>22</v>
      </c>
      <c r="B78" s="6">
        <f>SUM(C78:F78)</f>
        <v>0.40792425546565675</v>
      </c>
      <c r="C78" s="8"/>
      <c r="D78" s="8">
        <v>0.40792425546565675</v>
      </c>
      <c r="E78" s="8"/>
      <c r="F78" s="8"/>
    </row>
    <row r="79" spans="1:6" hidden="1" x14ac:dyDescent="0.35">
      <c r="A79" s="11" t="s">
        <v>19</v>
      </c>
      <c r="B79" s="12"/>
      <c r="C79" s="12"/>
      <c r="D79" s="12"/>
      <c r="E79" s="12"/>
      <c r="F79" s="12"/>
    </row>
    <row r="80" spans="1:6" x14ac:dyDescent="0.35">
      <c r="A80" s="9" t="s">
        <v>32</v>
      </c>
      <c r="B80" s="6">
        <f t="shared" si="0"/>
        <v>7.0839554088483387</v>
      </c>
      <c r="C80" s="8"/>
      <c r="D80" s="8"/>
      <c r="E80" s="8"/>
      <c r="F80" s="8">
        <v>7.0839554088483387</v>
      </c>
    </row>
    <row r="81" spans="1:6" x14ac:dyDescent="0.35">
      <c r="A81" s="5" t="s">
        <v>10</v>
      </c>
      <c r="B81" s="6">
        <f t="shared" si="0"/>
        <v>7.7328543587536576</v>
      </c>
      <c r="C81" s="8"/>
      <c r="D81" s="8"/>
      <c r="E81" s="8">
        <v>7.7328543587536576</v>
      </c>
      <c r="F81" s="8"/>
    </row>
    <row r="82" spans="1:6" x14ac:dyDescent="0.35">
      <c r="A82" s="5" t="s">
        <v>11</v>
      </c>
      <c r="B82" s="6">
        <f t="shared" si="0"/>
        <v>0</v>
      </c>
      <c r="C82" s="8"/>
      <c r="D82" s="8"/>
      <c r="E82" s="8"/>
      <c r="F82" s="8"/>
    </row>
    <row r="83" spans="1:6" ht="23" x14ac:dyDescent="0.35">
      <c r="A83" s="5" t="s">
        <v>13</v>
      </c>
      <c r="B83" s="6">
        <f t="shared" si="0"/>
        <v>0</v>
      </c>
      <c r="C83" s="8"/>
      <c r="D83" s="8"/>
      <c r="E83" s="8"/>
      <c r="F83" s="8"/>
    </row>
    <row r="84" spans="1:6" ht="23" x14ac:dyDescent="0.35">
      <c r="A84" s="5" t="s">
        <v>33</v>
      </c>
      <c r="B84" s="6">
        <f t="shared" si="0"/>
        <v>1.3228987347219832</v>
      </c>
      <c r="C84" s="8"/>
      <c r="D84" s="8">
        <v>4.9962127732828604E-3</v>
      </c>
      <c r="E84" s="8">
        <v>0.66900357204338101</v>
      </c>
      <c r="F84" s="8">
        <v>0.64889894990531927</v>
      </c>
    </row>
    <row r="85" spans="1:6" x14ac:dyDescent="0.35">
      <c r="A85" s="7" t="s">
        <v>35</v>
      </c>
      <c r="B85" s="6">
        <f t="shared" si="0"/>
        <v>0</v>
      </c>
      <c r="C85" s="8"/>
      <c r="D85" s="8"/>
      <c r="E85" s="8"/>
      <c r="F85" s="8"/>
    </row>
    <row r="86" spans="1:6" x14ac:dyDescent="0.35">
      <c r="A86" s="5" t="s">
        <v>14</v>
      </c>
      <c r="B86" s="6">
        <f t="shared" si="0"/>
        <v>0</v>
      </c>
      <c r="C86" s="6">
        <v>0</v>
      </c>
      <c r="D86" s="6">
        <v>0</v>
      </c>
      <c r="E86" s="6">
        <v>0</v>
      </c>
      <c r="F86" s="6">
        <v>0</v>
      </c>
    </row>
    <row r="87" spans="1:6" ht="12" customHeight="1" x14ac:dyDescent="0.35"/>
    <row r="88" spans="1:6" hidden="1" x14ac:dyDescent="0.35"/>
    <row r="89" spans="1:6" hidden="1" x14ac:dyDescent="0.35"/>
    <row r="91" spans="1:6" s="18" customFormat="1" ht="17" customHeight="1" x14ac:dyDescent="0.4"/>
  </sheetData>
  <mergeCells count="6">
    <mergeCell ref="A7:F7"/>
    <mergeCell ref="A47:F47"/>
    <mergeCell ref="A1:F1"/>
    <mergeCell ref="A4:A5"/>
    <mergeCell ref="B4:B5"/>
    <mergeCell ref="C4:F4"/>
  </mergeCells>
  <dataValidations count="2">
    <dataValidation allowBlank="1" showInputMessage="1" promptTitle="Ввод" prompt="Для выбора организации необходимо два раза нажать левую клавишу мыши!" sqref="A18:A21 A77:A78 A58:A61 A37:A38"/>
    <dataValidation type="decimal" allowBlank="1" showErrorMessage="1" errorTitle="Ошибка" error="Допускается ввод только действительных чисел!" sqref="B16:F21 B8:F11 B48:F51 B63:F78 B13:F14 B56:F61 B53:F54 B23:F38 B40:F46 B80:F86">
      <formula1>-9.99999999999999E+23</formula1>
      <formula2>9.99999999999999E+23</formula2>
    </dataValidation>
  </dataValidation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2021-01-18T10:04:54Z</dcterms:modified>
</cp:coreProperties>
</file>