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128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21" i="1"/>
  <c r="M20"/>
  <c r="N18"/>
  <c r="N17"/>
  <c r="M16"/>
  <c r="L16"/>
  <c r="K16"/>
  <c r="J16"/>
  <c r="I16"/>
  <c r="H16"/>
  <c r="G16"/>
  <c r="F16"/>
  <c r="E16"/>
  <c r="D16"/>
  <c r="C16"/>
  <c r="B16"/>
  <c r="N16" s="1"/>
  <c r="N15"/>
  <c r="D14"/>
  <c r="C14"/>
  <c r="B14"/>
  <c r="N14" s="1"/>
  <c r="N13"/>
  <c r="N12"/>
  <c r="D11"/>
  <c r="C11"/>
  <c r="B11"/>
  <c r="B20" s="1"/>
  <c r="N10"/>
  <c r="N9"/>
  <c r="N8"/>
  <c r="N7"/>
  <c r="N6"/>
  <c r="L5"/>
  <c r="L20" s="1"/>
  <c r="K5"/>
  <c r="K20" s="1"/>
  <c r="J5"/>
  <c r="J20" s="1"/>
  <c r="I5"/>
  <c r="I20" s="1"/>
  <c r="H5"/>
  <c r="H20" s="1"/>
  <c r="G5"/>
  <c r="G20" s="1"/>
  <c r="F5"/>
  <c r="F20" s="1"/>
  <c r="E5"/>
  <c r="E20" s="1"/>
  <c r="D5"/>
  <c r="D20" s="1"/>
  <c r="C5"/>
  <c r="N5" s="1"/>
  <c r="N11" l="1"/>
  <c r="C20"/>
  <c r="N20" s="1"/>
</calcChain>
</file>

<file path=xl/sharedStrings.xml><?xml version="1.0" encoding="utf-8"?>
<sst xmlns="http://schemas.openxmlformats.org/spreadsheetml/2006/main" count="35" uniqueCount="34">
  <si>
    <t>Отчет о фактическом поступлении электроэнергии в электросети ООО "Электросети", величине потерь электроэнергии, полезному отпуску с разбивкой по уровням напряжений за  2012 год</t>
  </si>
  <si>
    <t>Объем поступления в электрические сети ООО "Электросети", кВт.ч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</si>
  <si>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</si>
  <si>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</si>
  <si>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</si>
  <si>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</si>
  <si>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</si>
  <si>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</si>
  <si>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</si>
  <si>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</si>
  <si>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</si>
  <si>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</si>
  <si>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</si>
  <si>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</si>
  <si>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</si>
  <si>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ИТОГО:</t>
  </si>
  <si>
    <t>в т. ч. ВН:</t>
  </si>
  <si>
    <t>в т. ч. СН1:</t>
  </si>
  <si>
    <t>в т. ч. СН2:</t>
  </si>
  <si>
    <t>в т. ч. НН:</t>
  </si>
  <si>
    <t>Объем полезного отпуска из электрических сетей ООО "Электросети", кВт.ч</t>
  </si>
  <si>
    <t>в т.ч ВН:</t>
  </si>
  <si>
    <t>в т.ч СН1:</t>
  </si>
  <si>
    <t>в т.ч СН2:</t>
  </si>
  <si>
    <t>в т.ч НН:</t>
  </si>
  <si>
    <t xml:space="preserve">в том числе отпуск в смежные ТСО всего (СН2): </t>
  </si>
  <si>
    <t>ЗАО "ПКТ"</t>
  </si>
  <si>
    <t>ОАО "МРСК Ц и П" филиал "Нижновэнерго", п/ст Доскино</t>
  </si>
  <si>
    <t>Фактические потери электрической энергии, кВт.ч</t>
  </si>
  <si>
    <t>фактические потери</t>
  </si>
  <si>
    <t>собственные нужды (СН2)</t>
  </si>
  <si>
    <t>Исполнительный директор</t>
  </si>
  <si>
    <t>М.А. Кузнецов</t>
  </si>
  <si>
    <t>Исп. Петухов И.В.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</si>
</sst>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wrapText="1"/>
    </xf>
    <xf numFmtId="3" fontId="1" fillId="2" borderId="0" xfId="0" applyNumberFormat="1" applyFont="1" applyFill="1" applyAlignment="1">
      <alignment horizontal="left" vertical="center"/>
    </xf>
    <xf numFmtId="3" fontId="7" fillId="2" borderId="0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0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A23" sqref="A23"/>
    </sheetView>
  </sheetViews>
  <sheetFormatPr defaultRowHeight="15.75"/>
  <cols>
    <col min="1" max="1" width="19.85546875" customWidth="1"/>
    <col min="2" max="14" width="12.85546875" style="31" customWidth="1"/>
  </cols>
  <sheetData>
    <row r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>
      <c r="A2" s="1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>
      <c r="A4" s="2"/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13</v>
      </c>
      <c r="N4" s="17" t="s">
        <v>14</v>
      </c>
    </row>
    <row r="5" spans="1:14">
      <c r="A5" s="3" t="s">
        <v>15</v>
      </c>
      <c r="B5" s="18">
        <v>46300684</v>
      </c>
      <c r="C5" s="18">
        <f>C6+C8</f>
        <v>46019866</v>
      </c>
      <c r="D5" s="18">
        <f>D6+D8</f>
        <v>43061865</v>
      </c>
      <c r="E5" s="18">
        <f t="shared" ref="E5:L5" si="0">E6+E8</f>
        <v>38329087</v>
      </c>
      <c r="F5" s="18">
        <f t="shared" si="0"/>
        <v>35577513</v>
      </c>
      <c r="G5" s="18">
        <f t="shared" si="0"/>
        <v>32701545</v>
      </c>
      <c r="H5" s="18">
        <f t="shared" si="0"/>
        <v>33671447</v>
      </c>
      <c r="I5" s="18">
        <f t="shared" si="0"/>
        <v>34784369</v>
      </c>
      <c r="J5" s="18">
        <f t="shared" si="0"/>
        <v>37245729</v>
      </c>
      <c r="K5" s="18">
        <f t="shared" si="0"/>
        <v>43154540</v>
      </c>
      <c r="L5" s="18">
        <f t="shared" si="0"/>
        <v>44139281</v>
      </c>
      <c r="M5" s="19">
        <v>51023396</v>
      </c>
      <c r="N5" s="18">
        <f>SUM(B5:M5)</f>
        <v>486009322</v>
      </c>
    </row>
    <row r="6" spans="1:14">
      <c r="A6" s="2" t="s">
        <v>16</v>
      </c>
      <c r="B6" s="9">
        <v>40754443</v>
      </c>
      <c r="C6" s="9">
        <v>40315224</v>
      </c>
      <c r="D6" s="9">
        <v>37714870</v>
      </c>
      <c r="E6" s="9">
        <v>33037610</v>
      </c>
      <c r="F6" s="9">
        <v>30007115</v>
      </c>
      <c r="G6" s="9">
        <v>28043932</v>
      </c>
      <c r="H6" s="20">
        <v>29288048</v>
      </c>
      <c r="I6" s="9">
        <v>29853523</v>
      </c>
      <c r="J6" s="21">
        <v>31617703</v>
      </c>
      <c r="K6" s="9">
        <v>37212495</v>
      </c>
      <c r="L6" s="9">
        <v>37014811</v>
      </c>
      <c r="M6" s="9">
        <v>43181897</v>
      </c>
      <c r="N6" s="18">
        <f t="shared" ref="N6:N21" si="1">SUM(B6:M6)</f>
        <v>418041671</v>
      </c>
    </row>
    <row r="7" spans="1:14">
      <c r="A7" s="2" t="s">
        <v>17</v>
      </c>
      <c r="B7" s="9"/>
      <c r="C7" s="9"/>
      <c r="D7" s="9"/>
      <c r="E7" s="9"/>
      <c r="F7" s="9"/>
      <c r="G7" s="9"/>
      <c r="H7" s="20"/>
      <c r="I7" s="9"/>
      <c r="J7" s="21"/>
      <c r="K7" s="9"/>
      <c r="L7" s="9"/>
      <c r="M7" s="9"/>
      <c r="N7" s="18">
        <f t="shared" si="1"/>
        <v>0</v>
      </c>
    </row>
    <row r="8" spans="1:14">
      <c r="A8" s="2" t="s">
        <v>18</v>
      </c>
      <c r="B8" s="9">
        <v>5546241</v>
      </c>
      <c r="C8" s="9">
        <v>5704642</v>
      </c>
      <c r="D8" s="9">
        <v>5346995</v>
      </c>
      <c r="E8" s="9">
        <v>5291477</v>
      </c>
      <c r="F8" s="9">
        <v>5570398</v>
      </c>
      <c r="G8" s="9">
        <v>4657613</v>
      </c>
      <c r="H8" s="20">
        <v>4383399</v>
      </c>
      <c r="I8" s="9">
        <v>4930846</v>
      </c>
      <c r="J8" s="21">
        <v>5628026</v>
      </c>
      <c r="K8" s="9">
        <v>5942045</v>
      </c>
      <c r="L8" s="9">
        <v>7124470</v>
      </c>
      <c r="M8" s="9">
        <v>7841499</v>
      </c>
      <c r="N8" s="18">
        <f t="shared" si="1"/>
        <v>67967651</v>
      </c>
    </row>
    <row r="9" spans="1:14" ht="16.5" thickBot="1">
      <c r="A9" s="2" t="s">
        <v>19</v>
      </c>
      <c r="B9" s="22"/>
      <c r="C9" s="22"/>
      <c r="D9" s="9"/>
      <c r="E9" s="9"/>
      <c r="F9" s="9"/>
      <c r="G9" s="9"/>
      <c r="H9" s="20"/>
      <c r="I9" s="9"/>
      <c r="J9" s="23"/>
      <c r="K9" s="9"/>
      <c r="L9" s="9"/>
      <c r="M9" s="9"/>
      <c r="N9" s="18">
        <f t="shared" si="1"/>
        <v>0</v>
      </c>
    </row>
    <row r="10" spans="1:14">
      <c r="A10" s="4" t="s">
        <v>20</v>
      </c>
      <c r="B10" s="13"/>
      <c r="C10" s="13"/>
      <c r="D10" s="13"/>
      <c r="E10" s="13"/>
      <c r="F10" s="13"/>
      <c r="G10" s="13"/>
      <c r="H10" s="20"/>
      <c r="I10" s="9"/>
      <c r="J10" s="9"/>
      <c r="K10" s="13"/>
      <c r="L10" s="13"/>
      <c r="M10" s="13"/>
      <c r="N10" s="18">
        <f t="shared" si="1"/>
        <v>0</v>
      </c>
    </row>
    <row r="11" spans="1:14">
      <c r="A11" s="3" t="s">
        <v>15</v>
      </c>
      <c r="B11" s="18">
        <f>44933391.281618+B18</f>
        <v>45661911.281617999</v>
      </c>
      <c r="C11" s="18">
        <f>44520824+C18</f>
        <v>45320384</v>
      </c>
      <c r="D11" s="18">
        <f>41723132.2620686+D18</f>
        <v>42429972.262068599</v>
      </c>
      <c r="E11" s="18">
        <v>37940795.516964763</v>
      </c>
      <c r="F11" s="18">
        <v>35156691.737665467</v>
      </c>
      <c r="G11" s="18">
        <v>32353763.087508276</v>
      </c>
      <c r="H11" s="20">
        <v>33245031.066005576</v>
      </c>
      <c r="I11" s="9">
        <v>34410836.698550507</v>
      </c>
      <c r="J11" s="9">
        <v>36927224.706092745</v>
      </c>
      <c r="K11" s="18">
        <v>42649922.899999999</v>
      </c>
      <c r="L11" s="18">
        <v>43654468.440000005</v>
      </c>
      <c r="M11" s="18">
        <v>50303457.25</v>
      </c>
      <c r="N11" s="18">
        <f>SUM(B11:M11)</f>
        <v>480054458.9464739</v>
      </c>
    </row>
    <row r="12" spans="1:14">
      <c r="A12" s="5" t="s">
        <v>21</v>
      </c>
      <c r="B12" s="9"/>
      <c r="C12" s="9"/>
      <c r="D12" s="9"/>
      <c r="E12" s="9"/>
      <c r="F12" s="9"/>
      <c r="G12" s="9"/>
      <c r="H12" s="20"/>
      <c r="I12" s="9"/>
      <c r="J12" s="9"/>
      <c r="K12" s="9"/>
      <c r="L12" s="9"/>
      <c r="M12" s="9"/>
      <c r="N12" s="18">
        <f t="shared" si="1"/>
        <v>0</v>
      </c>
    </row>
    <row r="13" spans="1:14">
      <c r="A13" s="5" t="s">
        <v>22</v>
      </c>
      <c r="B13" s="9"/>
      <c r="C13" s="9"/>
      <c r="D13" s="9"/>
      <c r="E13" s="9"/>
      <c r="F13" s="9"/>
      <c r="G13" s="9"/>
      <c r="H13" s="20"/>
      <c r="I13" s="9"/>
      <c r="J13" s="9"/>
      <c r="K13" s="9"/>
      <c r="L13" s="9"/>
      <c r="M13" s="9"/>
      <c r="N13" s="18">
        <f t="shared" si="1"/>
        <v>0</v>
      </c>
    </row>
    <row r="14" spans="1:14">
      <c r="A14" s="5" t="s">
        <v>23</v>
      </c>
      <c r="B14" s="9">
        <f>42699875.281618+B18</f>
        <v>43428395.281617999</v>
      </c>
      <c r="C14" s="9">
        <f>42276774+C18</f>
        <v>43076334</v>
      </c>
      <c r="D14" s="9">
        <f>39705155.2620686+D18</f>
        <v>40411995.262068599</v>
      </c>
      <c r="E14" s="9">
        <v>36027154.516964763</v>
      </c>
      <c r="F14" s="9">
        <v>33376345.737665467</v>
      </c>
      <c r="G14" s="9">
        <v>30616876.087508276</v>
      </c>
      <c r="H14" s="20">
        <v>31673244.066005576</v>
      </c>
      <c r="I14" s="9">
        <v>32708721.698550504</v>
      </c>
      <c r="J14" s="9">
        <v>34900578.706092745</v>
      </c>
      <c r="K14" s="24">
        <v>40599655.619999997</v>
      </c>
      <c r="L14" s="9">
        <v>41334382.560000002</v>
      </c>
      <c r="M14" s="9">
        <v>47945393.509999998</v>
      </c>
      <c r="N14" s="18">
        <f t="shared" si="1"/>
        <v>456099077.04647392</v>
      </c>
    </row>
    <row r="15" spans="1:14">
      <c r="A15" s="5" t="s">
        <v>24</v>
      </c>
      <c r="B15" s="9">
        <v>2233516</v>
      </c>
      <c r="C15" s="9">
        <v>2244050</v>
      </c>
      <c r="D15" s="9">
        <v>2017977</v>
      </c>
      <c r="E15" s="9">
        <v>1913641</v>
      </c>
      <c r="F15" s="9">
        <v>1780346</v>
      </c>
      <c r="G15" s="9">
        <v>1736887</v>
      </c>
      <c r="H15" s="20">
        <v>1571787</v>
      </c>
      <c r="I15" s="9">
        <v>1702115</v>
      </c>
      <c r="J15" s="9">
        <v>2026646</v>
      </c>
      <c r="K15" s="24">
        <v>2050267.28</v>
      </c>
      <c r="L15" s="9">
        <v>2320085.88</v>
      </c>
      <c r="M15" s="9">
        <v>2358063.7399999998</v>
      </c>
      <c r="N15" s="18">
        <f t="shared" si="1"/>
        <v>23955381.899999999</v>
      </c>
    </row>
    <row r="16" spans="1:14" ht="45.4" customHeight="1">
      <c r="A16" s="6" t="s">
        <v>25</v>
      </c>
      <c r="B16" s="9">
        <f t="shared" ref="B16:M16" si="2">B17+B18</f>
        <v>41318786.281618007</v>
      </c>
      <c r="C16" s="9">
        <f t="shared" si="2"/>
        <v>40730919.436344802</v>
      </c>
      <c r="D16" s="9">
        <f t="shared" si="2"/>
        <v>38278364.262068585</v>
      </c>
      <c r="E16" s="9">
        <f t="shared" si="2"/>
        <v>34032246.516964763</v>
      </c>
      <c r="F16" s="9">
        <f t="shared" si="2"/>
        <v>31652705.737665467</v>
      </c>
      <c r="G16" s="9">
        <f t="shared" si="2"/>
        <v>28841178.087508276</v>
      </c>
      <c r="H16" s="9">
        <f t="shared" si="2"/>
        <v>30006460.066005576</v>
      </c>
      <c r="I16" s="9">
        <f t="shared" si="2"/>
        <v>31033594.698550504</v>
      </c>
      <c r="J16" s="9">
        <f t="shared" si="2"/>
        <v>33193158.586092744</v>
      </c>
      <c r="K16" s="9">
        <f t="shared" si="2"/>
        <v>38790615</v>
      </c>
      <c r="L16" s="9">
        <f t="shared" si="2"/>
        <v>39279182.868185766</v>
      </c>
      <c r="M16" s="9">
        <f t="shared" si="2"/>
        <v>45994247.506527551</v>
      </c>
      <c r="N16" s="18">
        <f>SUM(B16:M16)</f>
        <v>433151459.04753208</v>
      </c>
    </row>
    <row r="17" spans="1:14">
      <c r="A17" s="7" t="s">
        <v>26</v>
      </c>
      <c r="B17" s="9">
        <v>40590266.281618007</v>
      </c>
      <c r="C17" s="9">
        <v>39931359.436344802</v>
      </c>
      <c r="D17" s="9">
        <v>37571524.262068585</v>
      </c>
      <c r="E17" s="9">
        <v>33491286.516964763</v>
      </c>
      <c r="F17" s="9">
        <v>31268949.737665467</v>
      </c>
      <c r="G17" s="9">
        <v>28595418.087508276</v>
      </c>
      <c r="H17" s="9">
        <v>29954380.066005576</v>
      </c>
      <c r="I17" s="9">
        <v>30917274.698550504</v>
      </c>
      <c r="J17" s="9">
        <v>33045198.586092744</v>
      </c>
      <c r="K17" s="9">
        <v>38596575</v>
      </c>
      <c r="L17" s="8">
        <v>39063022.868185766</v>
      </c>
      <c r="M17" s="9">
        <v>45721987.506527551</v>
      </c>
      <c r="N17" s="18">
        <f t="shared" si="1"/>
        <v>428747243.04753208</v>
      </c>
    </row>
    <row r="18" spans="1:14" ht="55.7" customHeight="1">
      <c r="A18" s="6" t="s">
        <v>27</v>
      </c>
      <c r="B18" s="9">
        <v>728520</v>
      </c>
      <c r="C18" s="9">
        <v>799560</v>
      </c>
      <c r="D18" s="9">
        <v>706839.99999999988</v>
      </c>
      <c r="E18" s="9">
        <v>540959.99999999977</v>
      </c>
      <c r="F18" s="8">
        <v>383756</v>
      </c>
      <c r="G18" s="9">
        <v>245760</v>
      </c>
      <c r="H18" s="9">
        <v>52079.999999999927</v>
      </c>
      <c r="I18" s="9">
        <v>116320.00000000017</v>
      </c>
      <c r="J18" s="9">
        <v>147960.00000000003</v>
      </c>
      <c r="K18" s="9">
        <v>194039.99999999974</v>
      </c>
      <c r="L18" s="9">
        <v>216160.00000000029</v>
      </c>
      <c r="M18" s="9">
        <v>272260</v>
      </c>
      <c r="N18" s="18">
        <f t="shared" si="1"/>
        <v>4404216</v>
      </c>
    </row>
    <row r="19" spans="1:14">
      <c r="A19" s="4" t="s">
        <v>28</v>
      </c>
      <c r="B19" s="14"/>
      <c r="C19" s="14"/>
      <c r="D19" s="14"/>
      <c r="E19" s="14"/>
      <c r="F19" s="14"/>
      <c r="G19" s="14"/>
      <c r="H19" s="25"/>
      <c r="I19" s="25"/>
      <c r="J19" s="25"/>
      <c r="K19" s="14"/>
      <c r="L19" s="15"/>
      <c r="M19" s="15"/>
      <c r="N19" s="26"/>
    </row>
    <row r="20" spans="1:14">
      <c r="A20" s="7" t="s">
        <v>29</v>
      </c>
      <c r="B20" s="9">
        <f t="shared" ref="B20:J20" si="3">B5-B11-B21</f>
        <v>637203.71838200092</v>
      </c>
      <c r="C20" s="9">
        <f t="shared" si="3"/>
        <v>698204</v>
      </c>
      <c r="D20" s="9">
        <f t="shared" si="3"/>
        <v>631068.73793140054</v>
      </c>
      <c r="E20" s="9">
        <f t="shared" si="3"/>
        <v>376333.4830352366</v>
      </c>
      <c r="F20" s="9">
        <f t="shared" si="3"/>
        <v>419757.26233453304</v>
      </c>
      <c r="G20" s="9">
        <f t="shared" si="3"/>
        <v>346661.9124917239</v>
      </c>
      <c r="H20" s="9">
        <f t="shared" si="3"/>
        <v>425155.9339944236</v>
      </c>
      <c r="I20" s="9">
        <f t="shared" si="3"/>
        <v>372262.30144949257</v>
      </c>
      <c r="J20" s="9">
        <f t="shared" si="3"/>
        <v>318283.29390725493</v>
      </c>
      <c r="K20" s="9">
        <f>K5-K11-K21</f>
        <v>504617.10000000149</v>
      </c>
      <c r="L20" s="9">
        <f>L5-L11-L21</f>
        <v>484812.55999999493</v>
      </c>
      <c r="M20" s="9">
        <f>M5-M11-M21</f>
        <v>719938.75</v>
      </c>
      <c r="N20" s="18">
        <f>SUM(B20:M20)</f>
        <v>5934299.0535260625</v>
      </c>
    </row>
    <row r="21" spans="1:14" ht="25.5">
      <c r="A21" s="6" t="s">
        <v>30</v>
      </c>
      <c r="B21" s="8">
        <v>1569</v>
      </c>
      <c r="C21" s="9">
        <v>1278</v>
      </c>
      <c r="D21" s="8">
        <v>824</v>
      </c>
      <c r="E21" s="8">
        <v>11958</v>
      </c>
      <c r="F21" s="8">
        <v>1064</v>
      </c>
      <c r="G21" s="8">
        <v>1120</v>
      </c>
      <c r="H21" s="9">
        <v>1260</v>
      </c>
      <c r="I21" s="9">
        <v>1270</v>
      </c>
      <c r="J21" s="9">
        <v>221</v>
      </c>
      <c r="K21" s="8">
        <v>0</v>
      </c>
      <c r="L21" s="27">
        <v>0</v>
      </c>
      <c r="M21" s="9">
        <v>0</v>
      </c>
      <c r="N21" s="18">
        <f t="shared" si="1"/>
        <v>20564</v>
      </c>
    </row>
    <row r="22" spans="1:14">
      <c r="A22" s="1"/>
      <c r="B22" s="16"/>
      <c r="C22" s="16"/>
      <c r="D22" s="16"/>
      <c r="E22" s="16"/>
      <c r="F22" s="16"/>
      <c r="G22" s="16"/>
      <c r="H22" s="28"/>
      <c r="I22" s="28"/>
      <c r="J22" s="28"/>
      <c r="K22" s="28"/>
      <c r="L22" s="28"/>
      <c r="M22" s="28"/>
      <c r="N22" s="28"/>
    </row>
    <row r="23" spans="1:14">
      <c r="A23" s="11"/>
      <c r="B23" s="16"/>
      <c r="C23" s="16"/>
      <c r="D23" s="16"/>
      <c r="E23" s="16"/>
      <c r="F23" s="16"/>
      <c r="G23" s="16"/>
      <c r="H23" s="28"/>
      <c r="I23" s="28"/>
      <c r="J23" s="28"/>
      <c r="K23" s="28"/>
      <c r="L23" s="29"/>
      <c r="M23" s="28"/>
      <c r="N23" s="28"/>
    </row>
    <row r="24" spans="1:14">
      <c r="A24" s="10" t="s">
        <v>31</v>
      </c>
      <c r="B24" s="16"/>
      <c r="C24" s="16"/>
      <c r="D24" s="16"/>
      <c r="E24" s="16"/>
      <c r="F24" s="16"/>
      <c r="G24" s="16"/>
      <c r="H24" s="28"/>
      <c r="I24" s="28"/>
      <c r="J24" s="28"/>
      <c r="K24" s="28"/>
      <c r="L24" s="28"/>
      <c r="M24" s="28"/>
      <c r="N24" s="30" t="s">
        <v>32</v>
      </c>
    </row>
    <row r="25" spans="1:14">
      <c r="A25" s="12"/>
      <c r="B25" s="16"/>
      <c r="C25" s="16"/>
      <c r="D25" s="16"/>
      <c r="E25" s="16"/>
      <c r="F25" s="16"/>
      <c r="G25" s="16"/>
      <c r="H25" s="28"/>
      <c r="I25" s="28"/>
      <c r="J25" s="28"/>
      <c r="K25" s="28"/>
      <c r="L25" s="28"/>
      <c r="M25" s="28"/>
      <c r="N25" s="29"/>
    </row>
    <row r="26" spans="1:14">
      <c r="A26" s="1" t="s">
        <v>33</v>
      </c>
      <c r="B26" s="16"/>
      <c r="C26" s="16"/>
      <c r="D26" s="16"/>
      <c r="E26" s="16"/>
      <c r="F26" s="16"/>
      <c r="G26" s="16"/>
      <c r="H26" s="28"/>
      <c r="I26" s="28"/>
      <c r="J26" s="28"/>
      <c r="K26" s="28"/>
      <c r="L26" s="28"/>
      <c r="M26" s="28"/>
      <c r="N26" s="28"/>
    </row>
  </sheetData>
  <mergeCells count="2">
    <mergeCell ref="A1:N1"/>
    <mergeCell ref="A3:N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2013-02-28T09:24:58Z</dcterms:modified>
</cp:coreProperties>
</file>